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pEd\Desktop\WFP 2022\"/>
    </mc:Choice>
  </mc:AlternateContent>
  <bookViews>
    <workbookView xWindow="0" yWindow="0" windowWidth="20490" windowHeight="7755" tabRatio="802" activeTab="1"/>
  </bookViews>
  <sheets>
    <sheet name="Consolidated WFP - GAS" sheetId="1" r:id="rId1"/>
    <sheet name="WFP - GAS (2)bal &amp; adjustment" sheetId="5" r:id="rId2"/>
  </sheets>
  <definedNames>
    <definedName name="_xlnm.Print_Titles" localSheetId="0">'Consolidated WFP - GAS'!$9:$11</definedName>
  </definedNames>
  <calcPr calcId="191029"/>
</workbook>
</file>

<file path=xl/calcChain.xml><?xml version="1.0" encoding="utf-8"?>
<calcChain xmlns="http://schemas.openxmlformats.org/spreadsheetml/2006/main">
  <c r="H63" i="1" l="1"/>
  <c r="H45" i="1" l="1"/>
  <c r="H28" i="1" l="1"/>
  <c r="H37" i="1" s="1"/>
  <c r="H64" i="1" s="1"/>
  <c r="J17" i="5" l="1"/>
  <c r="L17" i="5"/>
  <c r="J21" i="5" l="1"/>
  <c r="J22" i="5"/>
  <c r="J23" i="5"/>
  <c r="J24" i="5"/>
  <c r="J26" i="5"/>
  <c r="L14" i="5"/>
  <c r="L16" i="5"/>
  <c r="L18" i="5"/>
  <c r="L19" i="5"/>
  <c r="L20" i="5"/>
  <c r="L21" i="5"/>
  <c r="L22" i="5"/>
  <c r="L23" i="5"/>
  <c r="L24" i="5"/>
  <c r="L26" i="5"/>
  <c r="H15" i="5" l="1"/>
  <c r="I15" i="5"/>
  <c r="H25" i="5"/>
  <c r="I25" i="5"/>
  <c r="L25" i="5" s="1"/>
  <c r="L13" i="5"/>
  <c r="H101" i="5"/>
  <c r="A65" i="5"/>
  <c r="I55" i="5"/>
  <c r="H55" i="5"/>
  <c r="J54" i="5"/>
  <c r="J52" i="5"/>
  <c r="J50" i="5"/>
  <c r="J48" i="5"/>
  <c r="J46" i="5"/>
  <c r="J44" i="5"/>
  <c r="I27" i="5"/>
  <c r="L27" i="5" s="1"/>
  <c r="J20" i="5"/>
  <c r="J19" i="5"/>
  <c r="J18" i="5"/>
  <c r="J16" i="5"/>
  <c r="J14" i="5"/>
  <c r="J13" i="5"/>
  <c r="J25" i="5" l="1"/>
  <c r="I28" i="5"/>
  <c r="L15" i="5"/>
  <c r="J55" i="5"/>
  <c r="J27" i="5"/>
  <c r="H28" i="5"/>
  <c r="J15" i="5"/>
  <c r="I30" i="5" l="1"/>
  <c r="I35" i="5"/>
  <c r="J28" i="5"/>
  <c r="L28" i="5"/>
</calcChain>
</file>

<file path=xl/sharedStrings.xml><?xml version="1.0" encoding="utf-8"?>
<sst xmlns="http://schemas.openxmlformats.org/spreadsheetml/2006/main" count="446" uniqueCount="307">
  <si>
    <t>Department of Education</t>
  </si>
  <si>
    <t>Fiscal Year :</t>
  </si>
  <si>
    <t>MIMAROPA</t>
  </si>
  <si>
    <t>PROGRAMS/PROJECTS</t>
  </si>
  <si>
    <t>OUTPUT</t>
  </si>
  <si>
    <t>ACTIVITIES</t>
  </si>
  <si>
    <t>PHYSICAL TARGET</t>
  </si>
  <si>
    <t>SCHEDULE OF IMPLEMENTATION</t>
  </si>
  <si>
    <t>BUDGETARY REQUIREMENT</t>
  </si>
  <si>
    <t>SDO - PUERTO PRINCESA CITY</t>
  </si>
  <si>
    <t xml:space="preserve">PERFORMANCE INDICATOR                                   </t>
  </si>
  <si>
    <t>Functional Division:</t>
  </si>
  <si>
    <t>Region:</t>
  </si>
  <si>
    <t>Division:</t>
  </si>
  <si>
    <t>FY 2020 WORK AND FINANCIAL PLAN</t>
  </si>
  <si>
    <t>SECTION</t>
  </si>
  <si>
    <t>TOTAL</t>
  </si>
  <si>
    <t>Regular Office Operations</t>
  </si>
  <si>
    <t>Division office operations maintained.</t>
  </si>
  <si>
    <t>Regular payment of utilities</t>
  </si>
  <si>
    <t>No. of utilities paid</t>
  </si>
  <si>
    <t>Monthly</t>
  </si>
  <si>
    <t>Periodic Conduct of Division Management Committee (ManCom) Meeting</t>
  </si>
  <si>
    <t xml:space="preserve">Conduct of Division ManCom meeting </t>
  </si>
  <si>
    <t>Conduct of Division ManCom meeting</t>
  </si>
  <si>
    <t>No. of ManCom meetings conducted</t>
  </si>
  <si>
    <t>Traveling Expenses of DO Personnel</t>
  </si>
  <si>
    <t>Attendance to Training/Seminar/Workshop/Meetings</t>
  </si>
  <si>
    <t>No. of Trainings or Attendance to Meetings/Seminars</t>
  </si>
  <si>
    <t>Orientation of Screening Committees</t>
  </si>
  <si>
    <t>Members of Screening Committees Oriented</t>
  </si>
  <si>
    <t>Conduct Orientation for Screening Committees</t>
  </si>
  <si>
    <t>No. of Trainings Conducted</t>
  </si>
  <si>
    <t>Compliance with Online Budget Reporting System</t>
  </si>
  <si>
    <t>Online Budget Reports</t>
  </si>
  <si>
    <t>Workshop on the Preparation of Unified Reporting System and Consolidation of Budget and Financial Accountability Reports (BFAR)</t>
  </si>
  <si>
    <t>No. of workshops conducted</t>
  </si>
  <si>
    <t>Consolidation of Financial Statements</t>
  </si>
  <si>
    <t>Midyear and Year-end Financial Accountabilty Workshop</t>
  </si>
  <si>
    <t>Workshop on the Preparation of Midyear and Year-end Financial Statements</t>
  </si>
  <si>
    <t>Website Hosting</t>
  </si>
  <si>
    <t>Functional Division Website</t>
  </si>
  <si>
    <t>Website Creation and Procurement of Hosting</t>
  </si>
  <si>
    <t>ICT</t>
  </si>
  <si>
    <t>May, Jun, Aug, Sept, Nov, Dec</t>
  </si>
  <si>
    <t>Gender and Development Training</t>
  </si>
  <si>
    <t xml:space="preserve">Trained SDO Personnel </t>
  </si>
  <si>
    <t>Conduct training about GAD</t>
  </si>
  <si>
    <t>No. of trained faciliators and participants</t>
  </si>
  <si>
    <t>Division Foundation Day</t>
  </si>
  <si>
    <t>Celebrated City DepEd Founding Anniversary</t>
  </si>
  <si>
    <t>Celebration of Foundation Day</t>
  </si>
  <si>
    <t>No. of participants</t>
  </si>
  <si>
    <t>Sept</t>
  </si>
  <si>
    <t>Trained facilitators for the creation of interactive and offline learning materials using DCP Packages</t>
  </si>
  <si>
    <t>Training-Workshop on the Use and curation of Open Educational Resources (Advance)</t>
  </si>
  <si>
    <t>Jan</t>
  </si>
  <si>
    <t>Procurement of Office, Medical and Dental Supplies</t>
  </si>
  <si>
    <t>Procured  Office, Medical and Dental Supplies</t>
  </si>
  <si>
    <t>Procurement Process</t>
  </si>
  <si>
    <t>No. of Procurement Conducted</t>
  </si>
  <si>
    <t>Mar, Sept</t>
  </si>
  <si>
    <t>Overhead</t>
  </si>
  <si>
    <t>Operational Expenses</t>
  </si>
  <si>
    <t>Office of the Schools Division Superintendent (OSDS)</t>
  </si>
  <si>
    <t>Use and Curation of Open Educational Resources (Advance)</t>
  </si>
  <si>
    <t>obligation</t>
  </si>
  <si>
    <t>balance</t>
  </si>
  <si>
    <t>representation allow, fbond other mooe</t>
  </si>
  <si>
    <t>for payment, conducted last july 22-24</t>
  </si>
  <si>
    <t>office supplies expenses, r&amp;M machinery &amp; motor vehicle, fuel oi, other supplies &amp; materials</t>
  </si>
  <si>
    <t xml:space="preserve"> ncov 49,040 &amp; 109,020 medical supplies</t>
  </si>
  <si>
    <t>water, electricity, mobile, landline, internet</t>
  </si>
  <si>
    <t>Payment of expenses during the Division Committee Meeting on February 28, 2020</t>
  </si>
  <si>
    <t>obligation as of July 31, 2020</t>
  </si>
  <si>
    <t>Budget</t>
  </si>
  <si>
    <t>Accounting</t>
  </si>
  <si>
    <t>JO and other expenses</t>
  </si>
  <si>
    <t>Non-Teaching Personnel Association and Division Federation of Teachers Association</t>
  </si>
  <si>
    <t>Region</t>
  </si>
  <si>
    <t>Division</t>
  </si>
  <si>
    <t>Functional Division</t>
  </si>
  <si>
    <t>School Governance and Operations Division (SGOD)</t>
  </si>
  <si>
    <t>General Management and Supervision</t>
  </si>
  <si>
    <t>PERFORMANCE INDICATOR                                    (Output and Activities)</t>
  </si>
  <si>
    <t>Social Mobilization and Networking</t>
  </si>
  <si>
    <t>Division World Teachers' Day Celebration</t>
  </si>
  <si>
    <t>Event conducted</t>
  </si>
  <si>
    <t>No. of events conducted</t>
  </si>
  <si>
    <t>Conduct World Teachers' Day Culminating activity</t>
  </si>
  <si>
    <t>No. of activities conducted</t>
  </si>
  <si>
    <t>Organized set of officers for the association</t>
  </si>
  <si>
    <t>Conduct election of officers and initial planning workshop</t>
  </si>
  <si>
    <t>Disaster Risk Reduction Management</t>
  </si>
  <si>
    <t>First Aid Training (FAT)</t>
  </si>
  <si>
    <t>SSG officers and advisers capacitated on FAT</t>
  </si>
  <si>
    <t>No. of SSG officers and advisers capacitated</t>
  </si>
  <si>
    <t xml:space="preserve">Conduct First Aid Training </t>
  </si>
  <si>
    <t>No. of trainings conducted</t>
  </si>
  <si>
    <t>Planning and Research</t>
  </si>
  <si>
    <t>Division Research Summit</t>
  </si>
  <si>
    <t>Research summit conducted</t>
  </si>
  <si>
    <t>Conduct 4th PPC Basic Education Research Summit</t>
  </si>
  <si>
    <t>Annual Operational Planning</t>
  </si>
  <si>
    <t>Work and Financial Plan, Annual Procurement Plan and Annual Calendar of Activities</t>
  </si>
  <si>
    <t>Conduct annual operational planning workshop</t>
  </si>
  <si>
    <t>No. of planning workshop conducted</t>
  </si>
  <si>
    <t>Monitoring and Evaluation Section</t>
  </si>
  <si>
    <t>Program Implementation Review</t>
  </si>
  <si>
    <t>Periodic Accomplishment Report and Fund Utilization Report</t>
  </si>
  <si>
    <t>No. of reports generated</t>
  </si>
  <si>
    <t>Conduct workshop on Program Implementation Review</t>
  </si>
  <si>
    <t>no. of workshops conducted</t>
  </si>
  <si>
    <t>Quarterly</t>
  </si>
  <si>
    <t>Office Code :</t>
  </si>
  <si>
    <t>42006</t>
  </si>
  <si>
    <t>Office Name :</t>
  </si>
  <si>
    <t>Curriculum Implementation Division (Puerto Princesa City Division)</t>
  </si>
  <si>
    <t>CURRICULUM IMPLEMENTATION DIVISION - GASS 2020</t>
  </si>
  <si>
    <t>PHP 600,000.00</t>
  </si>
  <si>
    <t xml:space="preserve">PERFORMANCE INDICATOR                  (Output and Activities) </t>
  </si>
  <si>
    <t>PHYSICAL    TARGET</t>
  </si>
  <si>
    <t>Learning Resource</t>
  </si>
  <si>
    <t>Development of Prototype and Contextualized Daily Lesson Plan for Grades 1 - 6 on AP</t>
  </si>
  <si>
    <t>Prototype contextualized Daily Lesson Plan</t>
  </si>
  <si>
    <t>No. Of developed prototype and contextualized DLL</t>
  </si>
  <si>
    <t>Conduct Division-Writeshop on the Development of Prototype and Contextualized Daily Lesson Plan for Grades 1 - 6 on AP</t>
  </si>
  <si>
    <t>No. Of Writeshop participants</t>
  </si>
  <si>
    <t>May 2020</t>
  </si>
  <si>
    <t>Learning Outcomes Assessment</t>
  </si>
  <si>
    <t>Festival of Talents for Kindergarten</t>
  </si>
  <si>
    <t>Showcase of performances</t>
  </si>
  <si>
    <t>No. Of performances showcased</t>
  </si>
  <si>
    <t>Conduct of Festival of Talents for Kindergarten</t>
  </si>
  <si>
    <t>No. Of activities conducted</t>
  </si>
  <si>
    <t>Nov 2020</t>
  </si>
  <si>
    <t>Curriculum Development, Enrichment and Localization</t>
  </si>
  <si>
    <t>Kindergarten Teaching Strategies &amp; Methodologies for Teachers and Master Teachers</t>
  </si>
  <si>
    <t>Participants equipped with teaching strategies and methodologies</t>
  </si>
  <si>
    <t>No. Of participants equipped with teaching strategies</t>
  </si>
  <si>
    <t>Conduct of Seminar-Workshop on Kindergarten Teaching Strategies &amp; Methodologies for Teachers &amp; Master Teachers</t>
  </si>
  <si>
    <t>No. Of teachers trained</t>
  </si>
  <si>
    <t>Writeshop for the Development of Contextualized Daily Lesson Plan/Log for Kindergarten</t>
  </si>
  <si>
    <t>Kindergarten DLLs</t>
  </si>
  <si>
    <t>No. Of DLL's produced</t>
  </si>
  <si>
    <t>Conduct Writeshop on the Contextualized DLL for Kindergarten</t>
  </si>
  <si>
    <t>April 2020</t>
  </si>
  <si>
    <t>Special Curricular Program and Support Activities</t>
  </si>
  <si>
    <t>ALS Graduation Ceremony for A &amp; E Passers</t>
  </si>
  <si>
    <t>Confirmed A and E Passers</t>
  </si>
  <si>
    <t>No. Of passers confirmed</t>
  </si>
  <si>
    <t>July 2020</t>
  </si>
  <si>
    <t>ALS Graduation Ceremony and A &amp; E Passers</t>
  </si>
  <si>
    <t>No. Of graduates</t>
  </si>
  <si>
    <t>ALS Competition</t>
  </si>
  <si>
    <t>Winners produced</t>
  </si>
  <si>
    <t>No. Of Winners</t>
  </si>
  <si>
    <t>Conduct Division Tagis Galing</t>
  </si>
  <si>
    <t>No. Of participants joined</t>
  </si>
  <si>
    <t>Sep 2020</t>
  </si>
  <si>
    <t>Training for ALS Implementers</t>
  </si>
  <si>
    <t>Trained ALS Implementers</t>
  </si>
  <si>
    <t>No. Of trained ALS Implementers</t>
  </si>
  <si>
    <t>Division Training for ALS Implementers</t>
  </si>
  <si>
    <t>June 2020</t>
  </si>
  <si>
    <t>2020 Division Festival of Talents</t>
  </si>
  <si>
    <t>Division winners produced</t>
  </si>
  <si>
    <t>No. Of winners produced</t>
  </si>
  <si>
    <t>Conduct of 2020 Division Festival of Talents</t>
  </si>
  <si>
    <t>No. Of categories conducted</t>
  </si>
  <si>
    <t>Finalization and Pilot Testing of Animated Stories</t>
  </si>
  <si>
    <t>Validated and Finalized Animated Stories</t>
  </si>
  <si>
    <t>No. Of Validated and Finalized Animated stories</t>
  </si>
  <si>
    <t>Conduct Finalization and Pilot Testing of Animated Stories</t>
  </si>
  <si>
    <t>Quality Assurance of LR's in Elementary Across Learning Areas.</t>
  </si>
  <si>
    <t>Quality Assured DLPs and LRs</t>
  </si>
  <si>
    <t>No. Of Quality Assured DLPs and LRs</t>
  </si>
  <si>
    <t>Division Quality Assurance of LR's in Elementary Across Learning Areas.</t>
  </si>
  <si>
    <t>SPED Training on Instructional Planning</t>
  </si>
  <si>
    <t>SPED Teachers trained</t>
  </si>
  <si>
    <t>No. Of SPED teachers Trained</t>
  </si>
  <si>
    <t>Conduct of SPED Training on Instructional Planning</t>
  </si>
  <si>
    <t>No. Of instructions planned</t>
  </si>
  <si>
    <t>Seminar Workshop for School Guidance Counselors/Designates</t>
  </si>
  <si>
    <t>Guidance Counselors / Designates capacitated</t>
  </si>
  <si>
    <t>No. Of Guidance Counselors / Designates capacitated</t>
  </si>
  <si>
    <t>Seminar-Workshop for Guidance Counselor Designates</t>
  </si>
  <si>
    <t>No. Of activity conducted</t>
  </si>
  <si>
    <t>Roll-Out on Literacy Instruction (English and Filipino)</t>
  </si>
  <si>
    <t>Grades 1 to 12 teachers trained</t>
  </si>
  <si>
    <t>Division Roll-Out on Literacy Instruction (English and Filipino)</t>
  </si>
  <si>
    <t>Conference of School Heads and Reading Coordinators on Stregthening the Reading Proficiency of Every Reader</t>
  </si>
  <si>
    <t>Division and School reading programs designed</t>
  </si>
  <si>
    <t>No. Of reading programs designed</t>
  </si>
  <si>
    <t>Conduct of Conference of School Heads and Reading Coordinators on Stregthening the Reading Proficiency of Every Reader (Phil-IRI, ELLN, 3B'-ECARP)</t>
  </si>
  <si>
    <t>January 2020</t>
  </si>
  <si>
    <t>Development of Storybooks</t>
  </si>
  <si>
    <t>Storybooks of learners</t>
  </si>
  <si>
    <t>No. Of locally developed storybooks produced</t>
  </si>
  <si>
    <t>Division Seminar Workshop on Storybook Writing  for Grades 4-6</t>
  </si>
  <si>
    <t>No. Of storybook writers</t>
  </si>
  <si>
    <t>Aug 2020</t>
  </si>
  <si>
    <t>Creation of Pool Illustrators and Animators</t>
  </si>
  <si>
    <t>Digitized and Animated Lessons</t>
  </si>
  <si>
    <t>No. Of digitized and animated lessons</t>
  </si>
  <si>
    <t>Creation of Division Pool of Illustrators and Animators</t>
  </si>
  <si>
    <t>No. Of illustrators and Animators</t>
  </si>
  <si>
    <t>Feb 2020</t>
  </si>
  <si>
    <t>GAD T-SHIRT</t>
  </si>
  <si>
    <t>conducted, no payment yet.</t>
  </si>
  <si>
    <t>Nov</t>
  </si>
  <si>
    <t>Oct, Dec</t>
  </si>
  <si>
    <t>Procurement of Office Supplies, Repair and Maintenance of office Equipment &amp; Motor Vehicle</t>
  </si>
  <si>
    <t>Procured  Office Supplies, repaired and maintained office equipment and motor vehicle</t>
  </si>
  <si>
    <t xml:space="preserve">% </t>
  </si>
  <si>
    <t>TEV Compliance &amp; with References (Memos, Cirulars)</t>
  </si>
  <si>
    <t>Procured PPE's</t>
  </si>
  <si>
    <t>Procurement of PPE's for COVID19 prevention and mitigation</t>
  </si>
  <si>
    <t>No. of  procured PPE's</t>
  </si>
  <si>
    <t xml:space="preserve">No. of issuances uploaded, No. of announcements posted and No. of Messages Received </t>
  </si>
  <si>
    <t>Oct</t>
  </si>
  <si>
    <t>Dec</t>
  </si>
  <si>
    <t>SGOD</t>
  </si>
  <si>
    <t>Conduct Performance, Planning and Traget Setting</t>
  </si>
  <si>
    <t>Performance, Planning and Target Setting</t>
  </si>
  <si>
    <t>Performance, Planning andT arget Setting</t>
  </si>
  <si>
    <t>Procurement of Office Supplies</t>
  </si>
  <si>
    <t>R&amp;M Furniture &amp; Fixture</t>
  </si>
  <si>
    <t>Semi-Annual</t>
  </si>
  <si>
    <t>Workshop on the Preparation of Online Submission of Budget Proposal and Budget Execution Documents</t>
  </si>
  <si>
    <t>Supply Section</t>
  </si>
  <si>
    <t>Repaired and Maintained Office Equipment</t>
  </si>
  <si>
    <t>Quarterly scheduling for maintenance of office equipment</t>
  </si>
  <si>
    <t>Quarterly scheduling for maintenance of furnitures and fixtures</t>
  </si>
  <si>
    <t xml:space="preserve">No. of Office Vehicle to be Maintained </t>
  </si>
  <si>
    <t xml:space="preserve">No. of offices to be Maintained </t>
  </si>
  <si>
    <t xml:space="preserve">No. of Furniture and Fixtures to be Maintained </t>
  </si>
  <si>
    <t>April and November</t>
  </si>
  <si>
    <t>Repaired and Maintained Office Vehicle</t>
  </si>
  <si>
    <t>Repaired and Maintained Offices</t>
  </si>
  <si>
    <t>FY 2021 WORK AND FINANCIAL PLAN</t>
  </si>
  <si>
    <t>Office of the Schools Division Superintendent</t>
  </si>
  <si>
    <t>Office of the ASDS</t>
  </si>
  <si>
    <t>Administrative Cost</t>
  </si>
  <si>
    <t>Budget Section</t>
  </si>
  <si>
    <t>Accounting Section</t>
  </si>
  <si>
    <t>No. of offices maintained</t>
  </si>
  <si>
    <t>School heads updated of latest information</t>
  </si>
  <si>
    <t>No. of meetings conducted</t>
  </si>
  <si>
    <t>Traveling Expenses of DO Personnel paid</t>
  </si>
  <si>
    <t>No. of school heads updated</t>
  </si>
  <si>
    <t>Repair and Maintenance of Office Equipment</t>
  </si>
  <si>
    <t xml:space="preserve">No. of office equipment maintained </t>
  </si>
  <si>
    <t>Repaired and Maintained Furniture and Fixture</t>
  </si>
  <si>
    <t>Quarterly preventive vehicle repairs and maintenance</t>
  </si>
  <si>
    <t>Repair and Maintenance - Office Vehicle</t>
  </si>
  <si>
    <t>Repairs and Maintenance - Buildings</t>
  </si>
  <si>
    <t>Maintenance of Division  offices</t>
  </si>
  <si>
    <t>No. of Procurement Activities Conducted</t>
  </si>
  <si>
    <t>FUNCTIONAL DIVISION/SECTION</t>
  </si>
  <si>
    <t>SUB-TOTAL</t>
  </si>
  <si>
    <t>Curriculum Implementation Division</t>
  </si>
  <si>
    <t>Development of Learning Activity Sheets for Learners with Disabilities (SPED) for 3rd and 4th Quarter</t>
  </si>
  <si>
    <t>Learning Activity Sheets developed</t>
  </si>
  <si>
    <t>No. of learning activity sheets developed</t>
  </si>
  <si>
    <t>Conduct development and finalization of SPED LAS</t>
  </si>
  <si>
    <t>Development of Learning Activity Sheets for Multigrade Learners for 3rd and 4th Quarter</t>
  </si>
  <si>
    <t>Conduct development and finalization of Multigrade LAS</t>
  </si>
  <si>
    <t>Quality Assurance of Contextualized Learning Activity Sheets across Learning Areas</t>
  </si>
  <si>
    <t>Quality assurance conducted</t>
  </si>
  <si>
    <t>No. of learning activity sheets quality assured</t>
  </si>
  <si>
    <t>Special Programs</t>
  </si>
  <si>
    <t>School Governance and Operations Division</t>
  </si>
  <si>
    <t>DEDP Revisit</t>
  </si>
  <si>
    <t>Division Strategic goals , strategies and interventions modified</t>
  </si>
  <si>
    <t>DEDP Revisit: Review of Strategic Goals, Strategies and Intervenions</t>
  </si>
  <si>
    <t>Annual Work and Financial Planning for CY 2022</t>
  </si>
  <si>
    <t>October 2021</t>
  </si>
  <si>
    <t>No. of Participants</t>
  </si>
  <si>
    <t>Monitoring and Evaluation</t>
  </si>
  <si>
    <t>No. of reports collected</t>
  </si>
  <si>
    <t>Conduct Program Implementation Review</t>
  </si>
  <si>
    <t xml:space="preserve">No of activities conducted </t>
  </si>
  <si>
    <t xml:space="preserve">quarterly  (1st week of April, July, October and last week of December) </t>
  </si>
  <si>
    <t>Private Schools Conference</t>
  </si>
  <si>
    <t>Private Schools Compliant with Regulations</t>
  </si>
  <si>
    <t>No. of compliant private schools</t>
  </si>
  <si>
    <t>Conduct Private schools conference</t>
  </si>
  <si>
    <t>June and August 2021</t>
  </si>
  <si>
    <t>Year-end Evaluation CY 2021 and Target Setting for CY 2022</t>
  </si>
  <si>
    <t xml:space="preserve">IPCRF evaluated </t>
  </si>
  <si>
    <t xml:space="preserve">No. of SGOD personnel IPCRF evaluated </t>
  </si>
  <si>
    <t>Conduct year-end evaluation and target setting</t>
  </si>
  <si>
    <t>Virtual Division World Teachers Day Celebration</t>
  </si>
  <si>
    <t>Conduct Division World Teachers Day Culminating Activity</t>
  </si>
  <si>
    <t>No. of personnel Involved</t>
  </si>
  <si>
    <t>Virtual PPC Deped 25th Founding Anniversary Celebration</t>
  </si>
  <si>
    <t>Conduct Virtual PPC Deped 25th Founding Anniversary</t>
  </si>
  <si>
    <t>Health and Nutrition Section</t>
  </si>
  <si>
    <t>Health Caravan</t>
  </si>
  <si>
    <t>Health Caravan conducted</t>
  </si>
  <si>
    <t>No. of participating schools</t>
  </si>
  <si>
    <t>Conduct health lectures and other related activities</t>
  </si>
  <si>
    <t>No. of beneficiaires</t>
  </si>
  <si>
    <t>GRAND TOTAL</t>
  </si>
  <si>
    <t>\</t>
  </si>
  <si>
    <t xml:space="preserve">FY 2021 WORK AND FINANCIAL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</si>
</sst>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6A2B"/>
      <name val="Arial"/>
      <family val="2"/>
    </font>
    <font>
      <b/>
      <sz val="8"/>
      <color rgb="FF006A2B"/>
      <name val="Arial"/>
      <family val="2"/>
    </font>
    <font>
      <b/>
      <sz val="10"/>
      <color rgb="FF000000"/>
      <name val="Arial"/>
      <family val="2"/>
    </font>
    <font>
      <sz val="10"/>
      <color rgb="FF00558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6A2B"/>
      <name val="Arial"/>
      <family val="2"/>
    </font>
    <font>
      <sz val="12"/>
      <color rgb="FF000000"/>
      <name val="Calibri"/>
      <family val="2"/>
    </font>
    <font>
      <sz val="12"/>
      <color rgb="FF00558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6A2B"/>
      <name val="Calibri"/>
      <family val="2"/>
    </font>
    <font>
      <sz val="12"/>
      <color rgb="FF00558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43" fontId="17" fillId="2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8">
    <xf numFmtId="0" fontId="0" fillId="2" borderId="0" xfId="0" applyFill="1" applyProtection="1"/>
    <xf numFmtId="39" fontId="1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3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4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39" fontId="13" fillId="2" borderId="0" xfId="0" applyNumberFormat="1" applyFont="1" applyFill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17" fontId="13" fillId="2" borderId="6" xfId="0" quotePrefix="1" applyNumberFormat="1" applyFont="1" applyFill="1" applyBorder="1" applyAlignment="1" applyProtection="1">
      <alignment horizontal="center" vertical="center"/>
    </xf>
    <xf numFmtId="164" fontId="13" fillId="2" borderId="6" xfId="1" applyFont="1" applyFill="1" applyBorder="1" applyAlignment="1" applyProtection="1">
      <alignment horizontal="center" vertical="center"/>
    </xf>
    <xf numFmtId="164" fontId="13" fillId="2" borderId="0" xfId="1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quotePrefix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vertical="center"/>
      <protection locked="0"/>
    </xf>
    <xf numFmtId="17" fontId="13" fillId="2" borderId="6" xfId="0" quotePrefix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vertical="center" wrapText="1"/>
    </xf>
    <xf numFmtId="164" fontId="3" fillId="2" borderId="0" xfId="1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17" fontId="13" fillId="2" borderId="7" xfId="0" quotePrefix="1" applyNumberFormat="1" applyFont="1" applyFill="1" applyBorder="1" applyAlignment="1" applyProtection="1">
      <alignment horizontal="center" vertical="center" wrapText="1"/>
    </xf>
    <xf numFmtId="164" fontId="13" fillId="2" borderId="7" xfId="1" applyFont="1" applyFill="1" applyBorder="1" applyAlignment="1" applyProtection="1">
      <alignment horizontal="center" vertical="center" wrapText="1"/>
    </xf>
    <xf numFmtId="164" fontId="13" fillId="2" borderId="0" xfId="1" applyFont="1" applyFill="1" applyAlignment="1" applyProtection="1">
      <alignment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17" fontId="13" fillId="2" borderId="6" xfId="0" applyNumberFormat="1" applyFont="1" applyFill="1" applyBorder="1" applyAlignment="1" applyProtection="1">
      <alignment horizontal="center" vertical="center" wrapText="1"/>
    </xf>
    <xf numFmtId="164" fontId="13" fillId="2" borderId="6" xfId="1" applyFont="1" applyFill="1" applyBorder="1" applyAlignment="1" applyProtection="1">
      <alignment horizontal="center" vertical="center" wrapText="1"/>
    </xf>
    <xf numFmtId="0" fontId="13" fillId="2" borderId="6" xfId="0" quotePrefix="1" applyFont="1" applyFill="1" applyBorder="1" applyAlignment="1" applyProtection="1">
      <alignment horizontal="center" vertical="center" wrapText="1"/>
    </xf>
    <xf numFmtId="164" fontId="13" fillId="2" borderId="6" xfId="1" applyFont="1" applyFill="1" applyBorder="1" applyAlignment="1" applyProtection="1">
      <alignment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164" fontId="2" fillId="2" borderId="6" xfId="1" applyFont="1" applyFill="1" applyBorder="1" applyAlignment="1" applyProtection="1">
      <alignment vertical="center" wrapText="1"/>
    </xf>
    <xf numFmtId="164" fontId="13" fillId="2" borderId="9" xfId="1" applyFont="1" applyFill="1" applyBorder="1" applyAlignment="1" applyProtection="1">
      <alignment vertical="center" wrapText="1"/>
    </xf>
    <xf numFmtId="164" fontId="2" fillId="2" borderId="0" xfId="1" applyFont="1" applyFill="1" applyAlignment="1" applyProtection="1">
      <alignment vertical="center" wrapText="1"/>
    </xf>
    <xf numFmtId="0" fontId="18" fillId="2" borderId="0" xfId="0" applyFont="1" applyFill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19" fillId="4" borderId="6" xfId="0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top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4" fontId="1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top"/>
    </xf>
    <xf numFmtId="49" fontId="19" fillId="0" borderId="6" xfId="0" applyNumberFormat="1" applyFont="1" applyBorder="1" applyAlignment="1">
      <alignment horizontal="center" vertical="top"/>
    </xf>
    <xf numFmtId="4" fontId="19" fillId="0" borderId="6" xfId="0" applyNumberFormat="1" applyFont="1" applyBorder="1" applyAlignment="1">
      <alignment horizontal="center" vertical="top"/>
    </xf>
    <xf numFmtId="0" fontId="19" fillId="0" borderId="7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49" fontId="15" fillId="0" borderId="6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vertical="top"/>
    </xf>
    <xf numFmtId="0" fontId="19" fillId="0" borderId="7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22" fillId="0" borderId="0" xfId="0" applyFont="1" applyAlignment="1"/>
    <xf numFmtId="49" fontId="19" fillId="4" borderId="6" xfId="0" applyNumberFormat="1" applyFont="1" applyFill="1" applyBorder="1" applyAlignment="1">
      <alignment horizontal="center" vertical="center"/>
    </xf>
    <xf numFmtId="4" fontId="19" fillId="4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6" xfId="0" applyFont="1" applyBorder="1" applyAlignment="1"/>
    <xf numFmtId="0" fontId="19" fillId="2" borderId="2" xfId="0" applyFont="1" applyFill="1" applyBorder="1" applyAlignment="1" applyProtection="1">
      <alignment horizontal="left" vertical="top"/>
      <protection locked="0"/>
    </xf>
    <xf numFmtId="0" fontId="15" fillId="0" borderId="6" xfId="0" applyFont="1" applyBorder="1" applyAlignment="1"/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vertical="top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vertical="center"/>
      <protection locked="0"/>
    </xf>
    <xf numFmtId="0" fontId="19" fillId="6" borderId="1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vertical="top"/>
      <protection locked="0"/>
    </xf>
    <xf numFmtId="0" fontId="19" fillId="2" borderId="1" xfId="0" applyFont="1" applyFill="1" applyBorder="1" applyAlignment="1" applyProtection="1">
      <alignment horizontal="left" vertical="top"/>
      <protection locked="0"/>
    </xf>
    <xf numFmtId="0" fontId="19" fillId="2" borderId="14" xfId="0" applyFont="1" applyFill="1" applyBorder="1" applyAlignment="1" applyProtection="1">
      <alignment horizontal="left" vertical="top"/>
      <protection locked="0"/>
    </xf>
    <xf numFmtId="0" fontId="15" fillId="0" borderId="15" xfId="0" applyFont="1" applyBorder="1" applyAlignment="1"/>
    <xf numFmtId="0" fontId="19" fillId="2" borderId="3" xfId="0" applyFont="1" applyFill="1" applyBorder="1" applyAlignment="1" applyProtection="1">
      <alignment horizontal="left" vertical="top"/>
      <protection locked="0"/>
    </xf>
    <xf numFmtId="0" fontId="19" fillId="2" borderId="3" xfId="0" applyFont="1" applyFill="1" applyBorder="1" applyAlignment="1" applyProtection="1">
      <alignment vertical="top"/>
      <protection locked="0"/>
    </xf>
    <xf numFmtId="0" fontId="19" fillId="0" borderId="16" xfId="0" applyFont="1" applyBorder="1" applyAlignment="1">
      <alignment vertical="top"/>
    </xf>
    <xf numFmtId="0" fontId="15" fillId="0" borderId="7" xfId="0" applyFont="1" applyBorder="1" applyAlignment="1"/>
    <xf numFmtId="0" fontId="19" fillId="0" borderId="6" xfId="0" applyFont="1" applyBorder="1" applyAlignment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22" fillId="0" borderId="6" xfId="0" applyFont="1" applyBorder="1" applyAlignment="1"/>
    <xf numFmtId="0" fontId="15" fillId="2" borderId="6" xfId="0" applyFont="1" applyFill="1" applyBorder="1" applyAlignment="1"/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13" fillId="2" borderId="17" xfId="1" applyFont="1" applyFill="1" applyBorder="1" applyAlignment="1" applyProtection="1">
      <alignment horizontal="center" vertical="center"/>
    </xf>
    <xf numFmtId="164" fontId="13" fillId="2" borderId="6" xfId="1" applyFont="1" applyFill="1" applyBorder="1" applyAlignment="1" applyProtection="1">
      <alignment vertical="center"/>
    </xf>
    <xf numFmtId="9" fontId="13" fillId="2" borderId="6" xfId="3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6" xfId="0" quotePrefix="1" applyFont="1" applyFill="1" applyBorder="1" applyAlignment="1" applyProtection="1">
      <alignment horizontal="center" vertical="center"/>
    </xf>
    <xf numFmtId="164" fontId="13" fillId="6" borderId="17" xfId="1" applyFont="1" applyFill="1" applyBorder="1" applyAlignment="1" applyProtection="1">
      <alignment horizontal="center" vertical="center"/>
    </xf>
    <xf numFmtId="164" fontId="13" fillId="6" borderId="6" xfId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 wrapText="1"/>
    </xf>
    <xf numFmtId="9" fontId="13" fillId="6" borderId="6" xfId="3" applyFont="1" applyFill="1" applyBorder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15" fillId="6" borderId="2" xfId="0" applyFont="1" applyFill="1" applyBorder="1" applyAlignment="1" applyProtection="1">
      <alignment vertical="center" wrapText="1"/>
      <protection locked="0"/>
    </xf>
    <xf numFmtId="17" fontId="13" fillId="6" borderId="6" xfId="0" quotePrefix="1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left" vertical="center"/>
    </xf>
    <xf numFmtId="164" fontId="13" fillId="6" borderId="0" xfId="0" applyNumberFormat="1" applyFont="1" applyFill="1" applyAlignment="1" applyProtection="1">
      <alignment vertical="center"/>
    </xf>
    <xf numFmtId="0" fontId="13" fillId="6" borderId="0" xfId="0" applyFont="1" applyFill="1" applyBorder="1" applyAlignment="1" applyProtection="1">
      <alignment horizontal="left" vertical="center" wrapText="1"/>
    </xf>
    <xf numFmtId="43" fontId="13" fillId="6" borderId="0" xfId="0" applyNumberFormat="1" applyFont="1" applyFill="1" applyAlignment="1" applyProtection="1">
      <alignment vertical="center"/>
    </xf>
    <xf numFmtId="0" fontId="15" fillId="6" borderId="0" xfId="0" applyFont="1" applyFill="1" applyProtection="1"/>
    <xf numFmtId="164" fontId="3" fillId="6" borderId="0" xfId="1" applyFont="1" applyFill="1" applyAlignment="1" applyProtection="1">
      <alignment vertical="center"/>
    </xf>
    <xf numFmtId="164" fontId="13" fillId="6" borderId="0" xfId="1" applyFont="1" applyFill="1" applyAlignment="1" applyProtection="1">
      <alignment vertical="center"/>
    </xf>
    <xf numFmtId="164" fontId="13" fillId="6" borderId="4" xfId="1" applyFont="1" applyFill="1" applyBorder="1" applyAlignment="1" applyProtection="1">
      <alignment vertical="center" wrapText="1"/>
    </xf>
    <xf numFmtId="164" fontId="13" fillId="6" borderId="0" xfId="1" applyFont="1" applyFill="1" applyAlignment="1" applyProtection="1">
      <alignment vertical="center" wrapText="1"/>
    </xf>
    <xf numFmtId="164" fontId="2" fillId="6" borderId="6" xfId="1" applyFont="1" applyFill="1" applyBorder="1" applyAlignment="1" applyProtection="1">
      <alignment vertical="center" wrapText="1"/>
    </xf>
    <xf numFmtId="0" fontId="13" fillId="6" borderId="0" xfId="0" applyFont="1" applyFill="1" applyAlignment="1" applyProtection="1">
      <alignment vertical="center" wrapText="1"/>
    </xf>
    <xf numFmtId="164" fontId="13" fillId="2" borderId="0" xfId="1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6" xfId="0" quotePrefix="1" applyFont="1" applyFill="1" applyBorder="1" applyAlignment="1" applyProtection="1">
      <alignment horizontal="center" vertical="center"/>
    </xf>
    <xf numFmtId="164" fontId="13" fillId="0" borderId="17" xfId="1" applyFont="1" applyFill="1" applyBorder="1" applyAlignment="1" applyProtection="1">
      <alignment horizontal="center" vertical="center"/>
    </xf>
    <xf numFmtId="164" fontId="13" fillId="0" borderId="6" xfId="1" applyFont="1" applyFill="1" applyBorder="1" applyAlignment="1" applyProtection="1">
      <alignment vertical="center"/>
    </xf>
    <xf numFmtId="164" fontId="13" fillId="0" borderId="6" xfId="1" applyFont="1" applyFill="1" applyBorder="1" applyAlignment="1" applyProtection="1">
      <alignment vertical="center" wrapText="1"/>
    </xf>
    <xf numFmtId="9" fontId="13" fillId="0" borderId="6" xfId="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Protection="1"/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17" fontId="10" fillId="0" borderId="6" xfId="0" quotePrefix="1" applyNumberFormat="1" applyFont="1" applyFill="1" applyBorder="1" applyAlignment="1" applyProtection="1">
      <alignment horizontal="center" vertical="center"/>
    </xf>
    <xf numFmtId="164" fontId="10" fillId="0" borderId="17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3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</xf>
    <xf numFmtId="164" fontId="2" fillId="0" borderId="18" xfId="1" applyFont="1" applyFill="1" applyBorder="1" applyAlignment="1" applyProtection="1">
      <alignment horizontal="center" vertical="center"/>
    </xf>
    <xf numFmtId="164" fontId="2" fillId="0" borderId="6" xfId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 wrapText="1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6" xfId="0" quotePrefix="1" applyFont="1" applyFill="1" applyBorder="1" applyAlignment="1" applyProtection="1">
      <alignment horizontal="center" vertical="center"/>
    </xf>
    <xf numFmtId="164" fontId="25" fillId="0" borderId="17" xfId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/>
    </xf>
    <xf numFmtId="164" fontId="25" fillId="0" borderId="6" xfId="1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wrapText="1"/>
    </xf>
    <xf numFmtId="9" fontId="25" fillId="0" borderId="6" xfId="3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vertical="center" wrapText="1"/>
      <protection locked="0"/>
    </xf>
    <xf numFmtId="17" fontId="25" fillId="0" borderId="6" xfId="0" quotePrefix="1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2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43" fontId="27" fillId="2" borderId="0" xfId="0" applyNumberFormat="1" applyFont="1" applyFill="1" applyAlignment="1" applyProtection="1">
      <alignment vertical="center"/>
    </xf>
    <xf numFmtId="0" fontId="24" fillId="0" borderId="15" xfId="0" applyFont="1" applyFill="1" applyBorder="1" applyAlignment="1" applyProtection="1">
      <alignment vertical="center" wrapText="1"/>
      <protection locked="0"/>
    </xf>
    <xf numFmtId="164" fontId="27" fillId="2" borderId="0" xfId="0" applyNumberFormat="1" applyFont="1" applyFill="1" applyAlignment="1" applyProtection="1">
      <alignment vertical="center"/>
    </xf>
    <xf numFmtId="164" fontId="27" fillId="0" borderId="0" xfId="0" applyNumberFormat="1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Protection="1"/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/>
    </xf>
    <xf numFmtId="17" fontId="3" fillId="2" borderId="6" xfId="0" applyNumberFormat="1" applyFont="1" applyFill="1" applyBorder="1" applyAlignment="1" applyProtection="1">
      <alignment horizontal="center" vertical="center"/>
    </xf>
    <xf numFmtId="164" fontId="3" fillId="2" borderId="6" xfId="1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164" fontId="11" fillId="2" borderId="6" xfId="1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17" fontId="3" fillId="2" borderId="6" xfId="0" applyNumberFormat="1" applyFont="1" applyFill="1" applyBorder="1" applyAlignment="1" applyProtection="1">
      <alignment horizontal="center" vertical="center" wrapText="1"/>
    </xf>
    <xf numFmtId="164" fontId="28" fillId="2" borderId="6" xfId="1" applyFont="1" applyFill="1" applyBorder="1"/>
    <xf numFmtId="0" fontId="11" fillId="2" borderId="17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Protection="1"/>
    <xf numFmtId="0" fontId="3" fillId="2" borderId="0" xfId="0" applyFont="1" applyFill="1" applyProtection="1"/>
    <xf numFmtId="0" fontId="3" fillId="2" borderId="6" xfId="0" applyFont="1" applyFill="1" applyBorder="1" applyAlignment="1" applyProtection="1">
      <alignment horizontal="center" vertical="top" wrapText="1"/>
    </xf>
    <xf numFmtId="164" fontId="28" fillId="0" borderId="6" xfId="1" applyFont="1" applyBorder="1"/>
    <xf numFmtId="49" fontId="3" fillId="2" borderId="6" xfId="0" applyNumberFormat="1" applyFont="1" applyFill="1" applyBorder="1" applyAlignment="1" applyProtection="1">
      <alignment horizontal="center" vertical="center"/>
    </xf>
    <xf numFmtId="164" fontId="11" fillId="2" borderId="6" xfId="1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17" fontId="3" fillId="2" borderId="6" xfId="0" quotePrefix="1" applyNumberFormat="1" applyFont="1" applyFill="1" applyBorder="1" applyAlignment="1" applyProtection="1">
      <alignment horizontal="center" vertical="center" wrapText="1"/>
    </xf>
    <xf numFmtId="164" fontId="11" fillId="2" borderId="6" xfId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17" fontId="3" fillId="2" borderId="7" xfId="0" quotePrefix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11" fillId="7" borderId="6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7" fontId="3" fillId="2" borderId="6" xfId="0" quotePrefix="1" applyNumberFormat="1" applyFont="1" applyFill="1" applyBorder="1" applyAlignment="1" applyProtection="1">
      <alignment horizontal="center" vertical="center"/>
    </xf>
    <xf numFmtId="164" fontId="3" fillId="2" borderId="6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3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quotePrefix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quotePrefix="1" applyFont="1" applyFill="1" applyBorder="1" applyAlignment="1" applyProtection="1">
      <alignment horizontal="center" vertical="center"/>
    </xf>
    <xf numFmtId="164" fontId="3" fillId="6" borderId="6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vertical="center" wrapText="1"/>
      <protection locked="0"/>
    </xf>
    <xf numFmtId="0" fontId="30" fillId="0" borderId="6" xfId="0" applyFont="1" applyFill="1" applyBorder="1" applyAlignment="1" applyProtection="1">
      <alignment horizontal="center" vertical="center"/>
    </xf>
    <xf numFmtId="17" fontId="30" fillId="0" borderId="6" xfId="0" quotePrefix="1" applyNumberFormat="1" applyFont="1" applyFill="1" applyBorder="1" applyAlignment="1" applyProtection="1">
      <alignment horizontal="center" vertical="center"/>
    </xf>
    <xf numFmtId="164" fontId="30" fillId="0" borderId="6" xfId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vertical="center" wrapText="1"/>
      <protection locked="0"/>
    </xf>
    <xf numFmtId="0" fontId="3" fillId="6" borderId="6" xfId="0" applyFont="1" applyFill="1" applyBorder="1" applyAlignment="1" applyProtection="1">
      <alignment horizontal="center" vertical="center"/>
    </xf>
    <xf numFmtId="17" fontId="3" fillId="6" borderId="6" xfId="0" quotePrefix="1" applyNumberFormat="1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horizontal="center" vertical="center"/>
    </xf>
    <xf numFmtId="17" fontId="3" fillId="6" borderId="7" xfId="0" quotePrefix="1" applyNumberFormat="1" applyFont="1" applyFill="1" applyBorder="1" applyAlignment="1" applyProtection="1">
      <alignment horizontal="center" vertical="center"/>
    </xf>
    <xf numFmtId="164" fontId="3" fillId="6" borderId="7" xfId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center" vertical="center"/>
    </xf>
    <xf numFmtId="164" fontId="3" fillId="6" borderId="23" xfId="1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quotePrefix="1" applyFont="1" applyFill="1" applyBorder="1" applyAlignment="1" applyProtection="1">
      <alignment horizontal="center" vertical="center"/>
    </xf>
    <xf numFmtId="164" fontId="3" fillId="6" borderId="22" xfId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right" vertical="center" wrapText="1"/>
    </xf>
    <xf numFmtId="0" fontId="3" fillId="0" borderId="22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164" fontId="11" fillId="0" borderId="22" xfId="1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left" vertical="center" wrapText="1"/>
    </xf>
    <xf numFmtId="0" fontId="3" fillId="8" borderId="22" xfId="0" applyFont="1" applyFill="1" applyBorder="1" applyAlignment="1" applyProtection="1">
      <alignment vertical="center" wrapText="1"/>
    </xf>
    <xf numFmtId="0" fontId="3" fillId="8" borderId="22" xfId="0" applyFont="1" applyFill="1" applyBorder="1" applyAlignment="1" applyProtection="1">
      <alignment vertical="center"/>
    </xf>
    <xf numFmtId="0" fontId="3" fillId="8" borderId="22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164" fontId="11" fillId="8" borderId="22" xfId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7" fontId="3" fillId="2" borderId="7" xfId="0" applyNumberFormat="1" applyFont="1" applyFill="1" applyBorder="1" applyAlignment="1" applyProtection="1">
      <alignment horizontal="center" vertical="center"/>
    </xf>
    <xf numFmtId="164" fontId="11" fillId="2" borderId="7" xfId="1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horizontal="right" vertical="center" wrapText="1"/>
      <protection locked="0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 wrapText="1"/>
    </xf>
    <xf numFmtId="17" fontId="3" fillId="0" borderId="22" xfId="0" applyNumberFormat="1" applyFont="1" applyFill="1" applyBorder="1" applyAlignment="1" applyProtection="1">
      <alignment horizontal="center" vertical="center"/>
    </xf>
    <xf numFmtId="164" fontId="11" fillId="0" borderId="22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right" vertical="center" wrapText="1"/>
    </xf>
    <xf numFmtId="0" fontId="3" fillId="8" borderId="29" xfId="0" applyFont="1" applyFill="1" applyBorder="1" applyAlignment="1" applyProtection="1">
      <alignment vertical="center" wrapText="1"/>
    </xf>
    <xf numFmtId="0" fontId="3" fillId="8" borderId="29" xfId="0" applyFont="1" applyFill="1" applyBorder="1" applyAlignment="1" applyProtection="1">
      <alignment vertical="center"/>
    </xf>
    <xf numFmtId="0" fontId="3" fillId="8" borderId="29" xfId="0" applyFont="1" applyFill="1" applyBorder="1" applyAlignment="1" applyProtection="1">
      <alignment horizontal="center" vertical="center"/>
    </xf>
    <xf numFmtId="164" fontId="11" fillId="8" borderId="29" xfId="1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17" fontId="3" fillId="2" borderId="22" xfId="0" applyNumberFormat="1" applyFont="1" applyFill="1" applyBorder="1" applyAlignment="1" applyProtection="1">
      <alignment horizontal="center" vertical="center"/>
    </xf>
    <xf numFmtId="164" fontId="11" fillId="2" borderId="22" xfId="1" applyFont="1" applyFill="1" applyBorder="1" applyAlignment="1" applyProtection="1">
      <alignment vertical="center" wrapText="1"/>
    </xf>
    <xf numFmtId="164" fontId="3" fillId="2" borderId="0" xfId="0" applyNumberFormat="1" applyFont="1" applyFill="1" applyAlignment="1" applyProtection="1">
      <alignment vertical="center"/>
    </xf>
    <xf numFmtId="0" fontId="11" fillId="7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7</xdr:col>
      <xdr:colOff>1224642</xdr:colOff>
      <xdr:row>78</xdr:row>
      <xdr:rowOff>85381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64C292A-DFC2-4F82-B5D5-102EDEA7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121929"/>
          <a:ext cx="16709571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42" zoomScale="70" zoomScaleNormal="70" workbookViewId="0">
      <selection activeCell="H40" sqref="H40"/>
    </sheetView>
  </sheetViews>
  <sheetFormatPr defaultColWidth="9.140625" defaultRowHeight="15" customHeight="1" x14ac:dyDescent="0.25"/>
  <cols>
    <col min="1" max="1" width="34.7109375" style="203" customWidth="1"/>
    <col min="2" max="2" width="52.140625" style="203" customWidth="1"/>
    <col min="3" max="3" width="36.5703125" style="203" bestFit="1" customWidth="1"/>
    <col min="4" max="4" width="43" style="203" customWidth="1"/>
    <col min="5" max="5" width="22.85546875" style="203" customWidth="1"/>
    <col min="6" max="6" width="11.42578125" style="204" customWidth="1"/>
    <col min="7" max="7" width="20.42578125" style="204" customWidth="1"/>
    <col min="8" max="8" width="34.28515625" style="204" bestFit="1" customWidth="1"/>
    <col min="9" max="9" width="20.85546875" style="203" customWidth="1"/>
    <col min="10" max="10" width="13.28515625" style="203" customWidth="1"/>
    <col min="11" max="18" width="9.140625" style="203"/>
    <col min="19" max="16384" width="9.140625" style="205"/>
  </cols>
  <sheetData>
    <row r="1" spans="1:8" ht="24.6" customHeight="1" x14ac:dyDescent="0.25">
      <c r="A1" s="11" t="s">
        <v>0</v>
      </c>
      <c r="B1" s="11"/>
      <c r="C1" s="16"/>
      <c r="D1" s="17"/>
      <c r="E1" s="17"/>
      <c r="F1" s="120"/>
      <c r="G1" s="120"/>
      <c r="H1" s="120"/>
    </row>
    <row r="2" spans="1:8" ht="15" customHeight="1" x14ac:dyDescent="0.25">
      <c r="A2" s="19"/>
      <c r="B2" s="19"/>
      <c r="C2" s="19"/>
      <c r="D2" s="17"/>
      <c r="E2" s="17"/>
      <c r="F2" s="120"/>
      <c r="G2" s="120"/>
      <c r="H2" s="120"/>
    </row>
    <row r="3" spans="1:8" ht="15" customHeight="1" x14ac:dyDescent="0.25">
      <c r="A3" s="11" t="s">
        <v>12</v>
      </c>
      <c r="B3" s="11" t="s">
        <v>2</v>
      </c>
      <c r="C3" s="11"/>
      <c r="D3" s="20"/>
      <c r="E3" s="21"/>
      <c r="F3" s="120"/>
      <c r="G3" s="120"/>
      <c r="H3" s="120"/>
    </row>
    <row r="4" spans="1:8" ht="15" customHeight="1" x14ac:dyDescent="0.25">
      <c r="A4" s="11" t="s">
        <v>13</v>
      </c>
      <c r="B4" s="344" t="s">
        <v>9</v>
      </c>
      <c r="C4" s="344"/>
      <c r="D4" s="344"/>
      <c r="E4" s="17"/>
      <c r="F4" s="120"/>
      <c r="G4" s="120"/>
      <c r="H4" s="120"/>
    </row>
    <row r="5" spans="1:8" ht="15" customHeight="1" x14ac:dyDescent="0.25">
      <c r="A5" s="11" t="s">
        <v>1</v>
      </c>
      <c r="B5" s="206">
        <v>2021</v>
      </c>
      <c r="C5" s="206"/>
      <c r="D5" s="20"/>
      <c r="E5" s="17"/>
      <c r="F5" s="120"/>
      <c r="G5" s="120"/>
      <c r="H5" s="120"/>
    </row>
    <row r="6" spans="1:8" ht="15" customHeight="1" x14ac:dyDescent="0.25">
      <c r="A6" s="22"/>
      <c r="B6" s="22"/>
      <c r="C6" s="17"/>
      <c r="D6" s="20"/>
      <c r="E6" s="23"/>
      <c r="F6" s="120"/>
      <c r="G6" s="120"/>
      <c r="H6" s="120"/>
    </row>
    <row r="7" spans="1:8" ht="21" customHeight="1" x14ac:dyDescent="0.25">
      <c r="A7" s="11" t="s">
        <v>240</v>
      </c>
      <c r="B7" s="11"/>
      <c r="C7" s="17"/>
      <c r="D7" s="20"/>
      <c r="E7" s="23"/>
      <c r="F7" s="120"/>
      <c r="G7" s="120"/>
      <c r="H7" s="120"/>
    </row>
    <row r="8" spans="1:8" ht="17.25" customHeight="1" x14ac:dyDescent="0.25">
      <c r="A8" s="17" t="s">
        <v>83</v>
      </c>
      <c r="B8" s="17"/>
      <c r="C8" s="17"/>
      <c r="D8" s="17"/>
      <c r="E8" s="17"/>
      <c r="F8" s="120"/>
      <c r="G8" s="120"/>
      <c r="H8" s="120"/>
    </row>
    <row r="9" spans="1:8" ht="15.75" customHeight="1" x14ac:dyDescent="0.25">
      <c r="A9" s="343" t="s">
        <v>259</v>
      </c>
      <c r="B9" s="343" t="s">
        <v>3</v>
      </c>
      <c r="C9" s="343" t="s">
        <v>4</v>
      </c>
      <c r="D9" s="343" t="s">
        <v>5</v>
      </c>
      <c r="E9" s="343" t="s">
        <v>10</v>
      </c>
      <c r="F9" s="343" t="s">
        <v>6</v>
      </c>
      <c r="G9" s="343" t="s">
        <v>7</v>
      </c>
      <c r="H9" s="343" t="s">
        <v>8</v>
      </c>
    </row>
    <row r="10" spans="1:8" ht="15.75" customHeight="1" x14ac:dyDescent="0.25">
      <c r="A10" s="343"/>
      <c r="B10" s="343"/>
      <c r="C10" s="343"/>
      <c r="D10" s="343"/>
      <c r="E10" s="343"/>
      <c r="F10" s="343"/>
      <c r="G10" s="343"/>
      <c r="H10" s="343"/>
    </row>
    <row r="11" spans="1:8" ht="33.75" customHeight="1" x14ac:dyDescent="0.25">
      <c r="A11" s="343"/>
      <c r="B11" s="343"/>
      <c r="C11" s="343"/>
      <c r="D11" s="343"/>
      <c r="E11" s="343"/>
      <c r="F11" s="343"/>
      <c r="G11" s="343"/>
      <c r="H11" s="343"/>
    </row>
    <row r="12" spans="1:8" ht="33.75" customHeight="1" x14ac:dyDescent="0.25">
      <c r="A12" s="249" t="s">
        <v>241</v>
      </c>
      <c r="B12" s="250"/>
      <c r="C12" s="250"/>
      <c r="D12" s="250"/>
      <c r="E12" s="250"/>
      <c r="F12" s="250"/>
      <c r="G12" s="250"/>
      <c r="H12" s="250"/>
    </row>
    <row r="13" spans="1:8" ht="48" customHeight="1" x14ac:dyDescent="0.25">
      <c r="A13" s="251" t="s">
        <v>241</v>
      </c>
      <c r="B13" s="252" t="s">
        <v>17</v>
      </c>
      <c r="C13" s="253" t="s">
        <v>18</v>
      </c>
      <c r="D13" s="254"/>
      <c r="E13" s="253" t="s">
        <v>246</v>
      </c>
      <c r="F13" s="217">
        <v>1</v>
      </c>
      <c r="G13" s="255"/>
      <c r="H13" s="256"/>
    </row>
    <row r="14" spans="1:8" ht="48" customHeight="1" x14ac:dyDescent="0.25">
      <c r="A14" s="251"/>
      <c r="B14" s="252"/>
      <c r="C14" s="253"/>
      <c r="D14" s="254" t="s">
        <v>19</v>
      </c>
      <c r="E14" s="253" t="s">
        <v>20</v>
      </c>
      <c r="F14" s="217">
        <v>72</v>
      </c>
      <c r="G14" s="255" t="s">
        <v>21</v>
      </c>
      <c r="H14" s="256">
        <v>1857000</v>
      </c>
    </row>
    <row r="15" spans="1:8" ht="48" customHeight="1" x14ac:dyDescent="0.25">
      <c r="A15" s="257"/>
      <c r="B15" s="252" t="s">
        <v>22</v>
      </c>
      <c r="C15" s="253" t="s">
        <v>247</v>
      </c>
      <c r="D15" s="254"/>
      <c r="E15" s="253" t="s">
        <v>250</v>
      </c>
      <c r="F15" s="217">
        <v>101</v>
      </c>
      <c r="G15" s="258"/>
      <c r="H15" s="256"/>
    </row>
    <row r="16" spans="1:8" ht="48" customHeight="1" x14ac:dyDescent="0.25">
      <c r="A16" s="257"/>
      <c r="B16" s="252"/>
      <c r="C16" s="253"/>
      <c r="D16" s="254" t="s">
        <v>24</v>
      </c>
      <c r="E16" s="253" t="s">
        <v>248</v>
      </c>
      <c r="F16" s="217">
        <v>12</v>
      </c>
      <c r="G16" s="258" t="s">
        <v>21</v>
      </c>
      <c r="H16" s="256">
        <v>60000</v>
      </c>
    </row>
    <row r="17" spans="1:10" ht="49.5" customHeight="1" x14ac:dyDescent="0.25">
      <c r="A17" s="259"/>
      <c r="B17" s="248" t="s">
        <v>215</v>
      </c>
      <c r="C17" s="253" t="s">
        <v>249</v>
      </c>
      <c r="D17" s="248"/>
      <c r="E17" s="253"/>
      <c r="F17" s="217"/>
      <c r="G17" s="260"/>
      <c r="H17" s="256"/>
    </row>
    <row r="18" spans="1:10" ht="49.5" customHeight="1" x14ac:dyDescent="0.25">
      <c r="A18" s="259"/>
      <c r="B18" s="248"/>
      <c r="C18" s="253"/>
      <c r="D18" s="248" t="s">
        <v>27</v>
      </c>
      <c r="E18" s="253" t="s">
        <v>28</v>
      </c>
      <c r="F18" s="217">
        <v>60</v>
      </c>
      <c r="G18" s="260" t="s">
        <v>21</v>
      </c>
      <c r="H18" s="256">
        <v>500000</v>
      </c>
    </row>
    <row r="19" spans="1:10" ht="49.5" customHeight="1" x14ac:dyDescent="0.25">
      <c r="A19" s="257"/>
      <c r="B19" s="252" t="s">
        <v>251</v>
      </c>
      <c r="C19" s="254" t="s">
        <v>231</v>
      </c>
      <c r="D19" s="173"/>
      <c r="E19" s="254"/>
      <c r="F19" s="261"/>
      <c r="G19" s="262"/>
      <c r="H19" s="263"/>
    </row>
    <row r="20" spans="1:10" ht="49.5" customHeight="1" x14ac:dyDescent="0.25">
      <c r="A20" s="257"/>
      <c r="B20" s="252"/>
      <c r="C20" s="254"/>
      <c r="D20" s="173" t="s">
        <v>232</v>
      </c>
      <c r="E20" s="254" t="s">
        <v>252</v>
      </c>
      <c r="F20" s="261">
        <v>5</v>
      </c>
      <c r="G20" s="262" t="s">
        <v>113</v>
      </c>
      <c r="H20" s="263">
        <v>200000</v>
      </c>
    </row>
    <row r="21" spans="1:10" ht="49.5" customHeight="1" x14ac:dyDescent="0.25">
      <c r="A21" s="257"/>
      <c r="B21" s="252" t="s">
        <v>227</v>
      </c>
      <c r="C21" s="254" t="s">
        <v>253</v>
      </c>
      <c r="D21" s="173"/>
      <c r="E21" s="254"/>
      <c r="F21" s="261"/>
      <c r="G21" s="262"/>
      <c r="H21" s="263"/>
    </row>
    <row r="22" spans="1:10" ht="49.5" customHeight="1" x14ac:dyDescent="0.25">
      <c r="A22" s="257"/>
      <c r="B22" s="252"/>
      <c r="C22" s="254"/>
      <c r="D22" s="173" t="s">
        <v>233</v>
      </c>
      <c r="E22" s="254" t="s">
        <v>236</v>
      </c>
      <c r="F22" s="261">
        <v>4</v>
      </c>
      <c r="G22" s="262" t="s">
        <v>113</v>
      </c>
      <c r="H22" s="263">
        <v>150000</v>
      </c>
    </row>
    <row r="23" spans="1:10" ht="49.5" customHeight="1" x14ac:dyDescent="0.25">
      <c r="A23" s="257"/>
      <c r="B23" s="252" t="s">
        <v>255</v>
      </c>
      <c r="C23" s="254" t="s">
        <v>238</v>
      </c>
      <c r="D23" s="173"/>
      <c r="E23" s="254"/>
      <c r="F23" s="261"/>
      <c r="G23" s="262"/>
      <c r="H23" s="263"/>
    </row>
    <row r="24" spans="1:10" ht="49.5" customHeight="1" x14ac:dyDescent="0.25">
      <c r="A24" s="257"/>
      <c r="B24" s="252"/>
      <c r="C24" s="254"/>
      <c r="D24" s="173" t="s">
        <v>254</v>
      </c>
      <c r="E24" s="254" t="s">
        <v>234</v>
      </c>
      <c r="F24" s="261">
        <v>4</v>
      </c>
      <c r="G24" s="262" t="s">
        <v>113</v>
      </c>
      <c r="H24" s="263">
        <v>200000</v>
      </c>
    </row>
    <row r="25" spans="1:10" ht="49.5" customHeight="1" x14ac:dyDescent="0.25">
      <c r="A25" s="257"/>
      <c r="B25" s="252" t="s">
        <v>256</v>
      </c>
      <c r="C25" s="254" t="s">
        <v>239</v>
      </c>
      <c r="D25" s="173"/>
      <c r="E25" s="254"/>
      <c r="F25" s="261"/>
      <c r="G25" s="262"/>
      <c r="H25" s="263"/>
    </row>
    <row r="26" spans="1:10" ht="49.5" customHeight="1" x14ac:dyDescent="0.25">
      <c r="A26" s="257"/>
      <c r="B26" s="252"/>
      <c r="C26" s="254"/>
      <c r="D26" s="173" t="s">
        <v>257</v>
      </c>
      <c r="E26" s="254" t="s">
        <v>235</v>
      </c>
      <c r="F26" s="261">
        <v>4</v>
      </c>
      <c r="G26" s="262" t="s">
        <v>113</v>
      </c>
      <c r="H26" s="263">
        <v>1542000</v>
      </c>
    </row>
    <row r="27" spans="1:10" ht="49.5" customHeight="1" x14ac:dyDescent="0.25">
      <c r="A27" s="264"/>
      <c r="B27" s="252" t="s">
        <v>62</v>
      </c>
      <c r="C27" s="265" t="s">
        <v>243</v>
      </c>
      <c r="D27" s="173"/>
      <c r="E27" s="173"/>
      <c r="F27" s="261"/>
      <c r="G27" s="262"/>
      <c r="H27" s="263"/>
    </row>
    <row r="28" spans="1:10" ht="49.5" customHeight="1" x14ac:dyDescent="0.25">
      <c r="A28" s="264"/>
      <c r="B28" s="252"/>
      <c r="C28" s="265"/>
      <c r="D28" s="173" t="s">
        <v>63</v>
      </c>
      <c r="E28" s="173" t="s">
        <v>77</v>
      </c>
      <c r="F28" s="261">
        <v>12</v>
      </c>
      <c r="G28" s="262" t="s">
        <v>21</v>
      </c>
      <c r="H28" s="263">
        <f>848000+30000+60000</f>
        <v>938000</v>
      </c>
    </row>
    <row r="29" spans="1:10" ht="47.25" customHeight="1" x14ac:dyDescent="0.25">
      <c r="A29" s="266" t="s">
        <v>244</v>
      </c>
      <c r="B29" s="267" t="s">
        <v>33</v>
      </c>
      <c r="C29" s="268" t="s">
        <v>34</v>
      </c>
      <c r="D29" s="267"/>
      <c r="E29" s="268"/>
      <c r="F29" s="269"/>
      <c r="G29" s="270"/>
      <c r="H29" s="271"/>
      <c r="J29" s="207"/>
    </row>
    <row r="30" spans="1:10" ht="47.25" customHeight="1" x14ac:dyDescent="0.25">
      <c r="A30" s="266"/>
      <c r="B30" s="267"/>
      <c r="C30" s="268"/>
      <c r="D30" s="267" t="s">
        <v>35</v>
      </c>
      <c r="E30" s="268" t="s">
        <v>36</v>
      </c>
      <c r="F30" s="269">
        <v>4</v>
      </c>
      <c r="G30" s="270" t="s">
        <v>113</v>
      </c>
      <c r="H30" s="271">
        <v>40000</v>
      </c>
      <c r="J30" s="207"/>
    </row>
    <row r="31" spans="1:10" ht="47.25" customHeight="1" x14ac:dyDescent="0.25">
      <c r="A31" s="272"/>
      <c r="B31" s="267" t="s">
        <v>33</v>
      </c>
      <c r="C31" s="268" t="s">
        <v>34</v>
      </c>
      <c r="D31" s="267"/>
      <c r="E31" s="268"/>
      <c r="F31" s="269"/>
      <c r="G31" s="270"/>
      <c r="H31" s="271"/>
      <c r="J31" s="207"/>
    </row>
    <row r="32" spans="1:10" ht="47.25" customHeight="1" x14ac:dyDescent="0.25">
      <c r="A32" s="272"/>
      <c r="B32" s="267"/>
      <c r="C32" s="268"/>
      <c r="D32" s="267" t="s">
        <v>229</v>
      </c>
      <c r="E32" s="268" t="s">
        <v>36</v>
      </c>
      <c r="F32" s="269">
        <v>2</v>
      </c>
      <c r="G32" s="270" t="s">
        <v>237</v>
      </c>
      <c r="H32" s="271">
        <v>20000</v>
      </c>
      <c r="J32" s="207"/>
    </row>
    <row r="33" spans="1:18" ht="51" customHeight="1" x14ac:dyDescent="0.25">
      <c r="A33" s="273" t="s">
        <v>245</v>
      </c>
      <c r="B33" s="274" t="s">
        <v>37</v>
      </c>
      <c r="C33" s="275" t="s">
        <v>38</v>
      </c>
      <c r="D33" s="274"/>
      <c r="E33" s="276"/>
      <c r="F33" s="277"/>
      <c r="G33" s="278"/>
      <c r="H33" s="263"/>
    </row>
    <row r="34" spans="1:18" ht="51" customHeight="1" x14ac:dyDescent="0.25">
      <c r="A34" s="279"/>
      <c r="B34" s="280"/>
      <c r="C34" s="281"/>
      <c r="D34" s="280" t="s">
        <v>39</v>
      </c>
      <c r="E34" s="282" t="s">
        <v>36</v>
      </c>
      <c r="F34" s="283">
        <v>2</v>
      </c>
      <c r="G34" s="284" t="s">
        <v>228</v>
      </c>
      <c r="H34" s="285">
        <v>100000</v>
      </c>
    </row>
    <row r="35" spans="1:18" ht="48" customHeight="1" x14ac:dyDescent="0.25">
      <c r="A35" s="286" t="s">
        <v>230</v>
      </c>
      <c r="B35" s="287" t="s">
        <v>226</v>
      </c>
      <c r="C35" s="288" t="s">
        <v>213</v>
      </c>
      <c r="D35" s="289"/>
      <c r="E35" s="288"/>
      <c r="F35" s="290"/>
      <c r="G35" s="291"/>
      <c r="H35" s="292"/>
    </row>
    <row r="36" spans="1:18" ht="48" customHeight="1" x14ac:dyDescent="0.25">
      <c r="A36" s="293"/>
      <c r="B36" s="294"/>
      <c r="C36" s="295"/>
      <c r="D36" s="296" t="s">
        <v>59</v>
      </c>
      <c r="E36" s="295" t="s">
        <v>258</v>
      </c>
      <c r="F36" s="297">
        <v>4</v>
      </c>
      <c r="G36" s="298" t="s">
        <v>113</v>
      </c>
      <c r="H36" s="299">
        <v>750000</v>
      </c>
    </row>
    <row r="37" spans="1:18" ht="30" customHeight="1" x14ac:dyDescent="0.25">
      <c r="A37" s="300" t="s">
        <v>260</v>
      </c>
      <c r="B37" s="289"/>
      <c r="C37" s="301"/>
      <c r="D37" s="289"/>
      <c r="E37" s="301"/>
      <c r="F37" s="290"/>
      <c r="G37" s="302"/>
      <c r="H37" s="303">
        <f>SUM(H13:H36)</f>
        <v>6357000</v>
      </c>
      <c r="I37" s="209"/>
    </row>
    <row r="38" spans="1:18" ht="30" customHeight="1" x14ac:dyDescent="0.25">
      <c r="A38" s="304" t="s">
        <v>261</v>
      </c>
      <c r="B38" s="305"/>
      <c r="C38" s="306"/>
      <c r="D38" s="305"/>
      <c r="E38" s="306"/>
      <c r="F38" s="307"/>
      <c r="G38" s="308"/>
      <c r="H38" s="309"/>
      <c r="I38" s="209"/>
    </row>
    <row r="39" spans="1:18" customFormat="1" ht="54.75" customHeight="1" x14ac:dyDescent="0.25">
      <c r="A39" s="225" t="s">
        <v>271</v>
      </c>
      <c r="B39" s="214" t="s">
        <v>262</v>
      </c>
      <c r="C39" s="215" t="s">
        <v>263</v>
      </c>
      <c r="D39" s="216"/>
      <c r="E39" s="216" t="s">
        <v>264</v>
      </c>
      <c r="F39" s="217">
        <v>30</v>
      </c>
      <c r="G39" s="218"/>
      <c r="H39" s="219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customFormat="1" ht="54.75" customHeight="1" x14ac:dyDescent="0.25">
      <c r="A40" s="213"/>
      <c r="B40" s="214"/>
      <c r="C40" s="215"/>
      <c r="D40" s="216" t="s">
        <v>265</v>
      </c>
      <c r="E40" s="215" t="s">
        <v>52</v>
      </c>
      <c r="F40" s="217">
        <v>40</v>
      </c>
      <c r="G40" s="218">
        <v>44197</v>
      </c>
      <c r="H40" s="219">
        <v>40000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customFormat="1" ht="54.75" customHeight="1" x14ac:dyDescent="0.25">
      <c r="A41" s="213"/>
      <c r="B41" s="214" t="s">
        <v>266</v>
      </c>
      <c r="C41" s="215" t="s">
        <v>263</v>
      </c>
      <c r="D41" s="216"/>
      <c r="E41" s="216" t="s">
        <v>264</v>
      </c>
      <c r="F41" s="217">
        <v>50</v>
      </c>
      <c r="G41" s="218"/>
      <c r="H41" s="219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customFormat="1" ht="54.75" customHeight="1" x14ac:dyDescent="0.25">
      <c r="A42" s="213"/>
      <c r="B42" s="214"/>
      <c r="C42" s="215"/>
      <c r="D42" s="216" t="s">
        <v>267</v>
      </c>
      <c r="E42" s="215" t="s">
        <v>52</v>
      </c>
      <c r="F42" s="217">
        <v>50</v>
      </c>
      <c r="G42" s="218">
        <v>44228</v>
      </c>
      <c r="H42" s="219">
        <v>40000</v>
      </c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customFormat="1" ht="54.75" customHeight="1" x14ac:dyDescent="0.25">
      <c r="A43" s="225" t="s">
        <v>122</v>
      </c>
      <c r="B43" s="214" t="s">
        <v>268</v>
      </c>
      <c r="C43" s="215" t="s">
        <v>269</v>
      </c>
      <c r="D43" s="216"/>
      <c r="E43" s="216" t="s">
        <v>270</v>
      </c>
      <c r="F43" s="217">
        <v>168</v>
      </c>
      <c r="G43" s="218"/>
      <c r="H43" s="219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customFormat="1" ht="54.75" customHeight="1" x14ac:dyDescent="0.25">
      <c r="A44" s="213"/>
      <c r="B44" s="214"/>
      <c r="C44" s="215"/>
      <c r="D44" s="216"/>
      <c r="E44" s="215" t="s">
        <v>52</v>
      </c>
      <c r="F44" s="217">
        <v>100</v>
      </c>
      <c r="G44" s="218">
        <v>44228</v>
      </c>
      <c r="H44" s="219">
        <v>117500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customFormat="1" ht="21" customHeight="1" x14ac:dyDescent="0.25">
      <c r="A45" s="220" t="s">
        <v>260</v>
      </c>
      <c r="B45" s="221"/>
      <c r="C45" s="221"/>
      <c r="D45" s="222"/>
      <c r="E45" s="221"/>
      <c r="F45" s="223"/>
      <c r="G45" s="223"/>
      <c r="H45" s="224">
        <f>SUM(H39:H44)</f>
        <v>197500</v>
      </c>
      <c r="I45" s="342"/>
      <c r="J45" s="2"/>
      <c r="K45" s="2"/>
      <c r="L45" s="2"/>
      <c r="M45" s="2"/>
      <c r="N45" s="2"/>
      <c r="O45" s="2"/>
      <c r="P45" s="2"/>
      <c r="Q45" s="2"/>
      <c r="R45" s="2"/>
    </row>
    <row r="46" spans="1:18" s="212" customFormat="1" ht="30" customHeight="1" x14ac:dyDescent="0.25">
      <c r="A46" s="304" t="s">
        <v>272</v>
      </c>
      <c r="B46" s="305"/>
      <c r="C46" s="306"/>
      <c r="D46" s="305"/>
      <c r="E46" s="306"/>
      <c r="F46" s="307"/>
      <c r="G46" s="308"/>
      <c r="H46" s="309"/>
      <c r="I46" s="210"/>
      <c r="J46" s="211"/>
      <c r="K46" s="211"/>
      <c r="L46" s="211"/>
      <c r="M46" s="211"/>
      <c r="N46" s="211"/>
      <c r="O46" s="211"/>
      <c r="P46" s="211"/>
      <c r="Q46" s="211"/>
      <c r="R46" s="211"/>
    </row>
    <row r="47" spans="1:18" customFormat="1" ht="36" customHeight="1" x14ac:dyDescent="0.25">
      <c r="A47" s="226" t="s">
        <v>99</v>
      </c>
      <c r="B47" s="227" t="s">
        <v>273</v>
      </c>
      <c r="C47" s="228" t="s">
        <v>274</v>
      </c>
      <c r="D47" s="214"/>
      <c r="E47" s="214" t="s">
        <v>90</v>
      </c>
      <c r="F47" s="229">
        <v>1</v>
      </c>
      <c r="G47" s="230">
        <v>44256</v>
      </c>
      <c r="H47" s="231">
        <v>35000</v>
      </c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customFormat="1" ht="34.5" customHeight="1" x14ac:dyDescent="0.25">
      <c r="A48" s="232"/>
      <c r="B48" s="233"/>
      <c r="C48" s="234"/>
      <c r="D48" s="214" t="s">
        <v>275</v>
      </c>
      <c r="E48" s="214" t="s">
        <v>52</v>
      </c>
      <c r="F48" s="235">
        <v>70</v>
      </c>
      <c r="G48" s="235"/>
      <c r="H48" s="236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customFormat="1" ht="42.75" customHeight="1" x14ac:dyDescent="0.25">
      <c r="A49" s="232"/>
      <c r="B49" s="227" t="s">
        <v>276</v>
      </c>
      <c r="C49" s="228" t="s">
        <v>104</v>
      </c>
      <c r="D49" s="215" t="s">
        <v>105</v>
      </c>
      <c r="E49" s="216" t="s">
        <v>106</v>
      </c>
      <c r="F49" s="217">
        <v>1</v>
      </c>
      <c r="G49" s="237" t="s">
        <v>277</v>
      </c>
      <c r="H49" s="236">
        <v>30000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customFormat="1" ht="34.5" customHeight="1" x14ac:dyDescent="0.25">
      <c r="A50" s="225"/>
      <c r="B50" s="214"/>
      <c r="C50" s="216"/>
      <c r="D50" s="215"/>
      <c r="E50" s="215" t="s">
        <v>278</v>
      </c>
      <c r="F50" s="217">
        <v>30</v>
      </c>
      <c r="G50" s="217"/>
      <c r="H50" s="238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customFormat="1" ht="47.25" customHeight="1" x14ac:dyDescent="0.25">
      <c r="A51" s="239" t="s">
        <v>279</v>
      </c>
      <c r="B51" s="214" t="s">
        <v>108</v>
      </c>
      <c r="C51" s="214" t="s">
        <v>109</v>
      </c>
      <c r="D51" s="214"/>
      <c r="E51" s="214" t="s">
        <v>280</v>
      </c>
      <c r="F51" s="229">
        <v>4</v>
      </c>
      <c r="G51" s="240"/>
      <c r="H51" s="24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customFormat="1" ht="25.5" customHeight="1" x14ac:dyDescent="0.25">
      <c r="A52" s="213"/>
      <c r="B52" s="214"/>
      <c r="C52" s="214"/>
      <c r="D52" s="214" t="s">
        <v>281</v>
      </c>
      <c r="E52" s="214" t="s">
        <v>282</v>
      </c>
      <c r="F52" s="229">
        <v>4</v>
      </c>
      <c r="G52" s="240" t="s">
        <v>283</v>
      </c>
      <c r="H52" s="241">
        <v>80000</v>
      </c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customFormat="1" ht="30" customHeight="1" x14ac:dyDescent="0.25">
      <c r="A53" s="213"/>
      <c r="B53" s="214" t="s">
        <v>284</v>
      </c>
      <c r="C53" s="214" t="s">
        <v>285</v>
      </c>
      <c r="D53" s="214"/>
      <c r="E53" s="214" t="s">
        <v>286</v>
      </c>
      <c r="F53" s="229">
        <v>40</v>
      </c>
      <c r="G53" s="229"/>
      <c r="H53" s="224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customFormat="1" ht="52.5" customHeight="1" x14ac:dyDescent="0.25">
      <c r="A54" s="213"/>
      <c r="B54" s="214"/>
      <c r="C54" s="214"/>
      <c r="D54" s="214" t="s">
        <v>287</v>
      </c>
      <c r="E54" s="214" t="s">
        <v>52</v>
      </c>
      <c r="F54" s="229">
        <v>40</v>
      </c>
      <c r="G54" s="229" t="s">
        <v>288</v>
      </c>
      <c r="H54" s="224">
        <v>20000</v>
      </c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customFormat="1" ht="30" customHeight="1" x14ac:dyDescent="0.25">
      <c r="A55" s="213"/>
      <c r="B55" s="214" t="s">
        <v>289</v>
      </c>
      <c r="C55" s="214" t="s">
        <v>290</v>
      </c>
      <c r="D55" s="214"/>
      <c r="E55" s="214" t="s">
        <v>291</v>
      </c>
      <c r="F55" s="229">
        <v>25</v>
      </c>
      <c r="G55" s="230"/>
      <c r="H55" s="224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customFormat="1" ht="41.25" customHeight="1" x14ac:dyDescent="0.25">
      <c r="A56" s="239"/>
      <c r="B56" s="242"/>
      <c r="C56" s="214"/>
      <c r="D56" s="214" t="s">
        <v>292</v>
      </c>
      <c r="E56" s="214" t="s">
        <v>90</v>
      </c>
      <c r="F56" s="229">
        <v>1</v>
      </c>
      <c r="G56" s="230">
        <v>44531</v>
      </c>
      <c r="H56" s="224">
        <v>30000</v>
      </c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customFormat="1" ht="41.25" customHeight="1" x14ac:dyDescent="0.25">
      <c r="A57" s="243" t="s">
        <v>85</v>
      </c>
      <c r="B57" s="244" t="s">
        <v>293</v>
      </c>
      <c r="C57" s="244" t="s">
        <v>87</v>
      </c>
      <c r="D57" s="245"/>
      <c r="E57" s="244" t="s">
        <v>88</v>
      </c>
      <c r="F57" s="246">
        <v>1</v>
      </c>
      <c r="G57" s="247"/>
      <c r="H57" s="24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customFormat="1" ht="41.25" customHeight="1" x14ac:dyDescent="0.25">
      <c r="A58" s="239"/>
      <c r="B58" s="248"/>
      <c r="C58" s="248"/>
      <c r="D58" s="248" t="s">
        <v>294</v>
      </c>
      <c r="E58" s="248" t="s">
        <v>295</v>
      </c>
      <c r="F58" s="217">
        <v>125</v>
      </c>
      <c r="G58" s="218">
        <v>44470</v>
      </c>
      <c r="H58" s="241">
        <v>72500</v>
      </c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customFormat="1" ht="41.25" customHeight="1" x14ac:dyDescent="0.25">
      <c r="A59" s="239"/>
      <c r="B59" s="248" t="s">
        <v>296</v>
      </c>
      <c r="C59" s="248" t="s">
        <v>87</v>
      </c>
      <c r="D59" s="248"/>
      <c r="E59" s="248" t="s">
        <v>88</v>
      </c>
      <c r="F59" s="217">
        <v>1</v>
      </c>
      <c r="G59" s="218"/>
      <c r="H59" s="24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customFormat="1" ht="41.25" customHeight="1" x14ac:dyDescent="0.25">
      <c r="A60" s="239"/>
      <c r="B60" s="242"/>
      <c r="C60" s="214"/>
      <c r="D60" s="248" t="s">
        <v>297</v>
      </c>
      <c r="E60" s="248" t="s">
        <v>295</v>
      </c>
      <c r="F60" s="217">
        <v>125</v>
      </c>
      <c r="G60" s="218">
        <v>44440</v>
      </c>
      <c r="H60" s="224">
        <v>100000</v>
      </c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customFormat="1" ht="41.25" customHeight="1" x14ac:dyDescent="0.25">
      <c r="A61" s="312" t="s">
        <v>298</v>
      </c>
      <c r="B61" s="313" t="s">
        <v>299</v>
      </c>
      <c r="C61" s="314" t="s">
        <v>300</v>
      </c>
      <c r="D61" s="315"/>
      <c r="E61" s="315" t="s">
        <v>301</v>
      </c>
      <c r="F61" s="246">
        <v>1</v>
      </c>
      <c r="G61" s="316"/>
      <c r="H61" s="317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customFormat="1" ht="41.25" customHeight="1" x14ac:dyDescent="0.25">
      <c r="A62" s="337"/>
      <c r="B62" s="310"/>
      <c r="C62" s="338"/>
      <c r="D62" s="339" t="s">
        <v>302</v>
      </c>
      <c r="E62" s="339" t="s">
        <v>303</v>
      </c>
      <c r="F62" s="311">
        <v>50</v>
      </c>
      <c r="G62" s="340">
        <v>44409</v>
      </c>
      <c r="H62" s="341">
        <v>35000</v>
      </c>
      <c r="I62" s="342"/>
      <c r="J62" s="2"/>
      <c r="K62" s="2"/>
      <c r="L62" s="2"/>
      <c r="M62" s="2"/>
      <c r="N62" s="2"/>
      <c r="O62" s="2"/>
      <c r="P62" s="2"/>
      <c r="Q62" s="2"/>
      <c r="R62" s="2"/>
    </row>
    <row r="63" spans="1:18" customFormat="1" ht="41.25" customHeight="1" x14ac:dyDescent="0.25">
      <c r="A63" s="318" t="s">
        <v>260</v>
      </c>
      <c r="B63" s="319"/>
      <c r="C63" s="320"/>
      <c r="D63" s="287"/>
      <c r="E63" s="287"/>
      <c r="F63" s="290"/>
      <c r="G63" s="321"/>
      <c r="H63" s="322">
        <f>SUM(H47:H62)</f>
        <v>402500</v>
      </c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30" customHeight="1" thickBot="1" x14ac:dyDescent="0.3">
      <c r="A64" s="332" t="s">
        <v>304</v>
      </c>
      <c r="B64" s="333"/>
      <c r="C64" s="334"/>
      <c r="D64" s="333"/>
      <c r="E64" s="334"/>
      <c r="F64" s="335"/>
      <c r="G64" s="335"/>
      <c r="H64" s="336">
        <f>H37+H45+H63</f>
        <v>6957000</v>
      </c>
      <c r="I64" s="209"/>
    </row>
    <row r="65" spans="1:9" ht="15" customHeight="1" thickTop="1" x14ac:dyDescent="0.25">
      <c r="A65" s="325"/>
      <c r="B65" s="325"/>
      <c r="C65" s="325"/>
      <c r="D65" s="325"/>
      <c r="E65" s="324"/>
      <c r="F65" s="324"/>
      <c r="G65" s="324"/>
      <c r="H65" s="324"/>
      <c r="I65" s="207"/>
    </row>
    <row r="66" spans="1:9" ht="15" customHeight="1" x14ac:dyDescent="0.25">
      <c r="A66" s="323"/>
      <c r="B66" s="323"/>
      <c r="C66" s="323"/>
      <c r="D66" s="323"/>
      <c r="E66" s="323"/>
      <c r="F66" s="324"/>
      <c r="G66" s="323"/>
      <c r="H66" s="324"/>
    </row>
    <row r="67" spans="1:9" ht="15" customHeight="1" x14ac:dyDescent="0.25">
      <c r="A67" s="325"/>
      <c r="B67" s="325"/>
      <c r="C67" s="325"/>
      <c r="D67" s="325"/>
      <c r="E67" s="324"/>
      <c r="F67" s="324"/>
      <c r="G67" s="324"/>
      <c r="H67" s="324"/>
    </row>
    <row r="68" spans="1:9" ht="15" customHeight="1" x14ac:dyDescent="0.25">
      <c r="A68" s="326"/>
      <c r="B68" s="326"/>
      <c r="C68" s="327"/>
      <c r="D68" s="327"/>
      <c r="E68" s="324"/>
      <c r="F68" s="324"/>
      <c r="G68" s="324"/>
      <c r="H68" s="324"/>
    </row>
    <row r="69" spans="1:9" ht="15" customHeight="1" x14ac:dyDescent="0.25">
      <c r="A69" s="326"/>
      <c r="B69" s="326"/>
      <c r="C69" s="327"/>
      <c r="D69" s="327"/>
      <c r="E69" s="324"/>
      <c r="F69" s="324"/>
      <c r="G69" s="324"/>
      <c r="H69" s="324"/>
    </row>
    <row r="70" spans="1:9" ht="15" customHeight="1" x14ac:dyDescent="0.25">
      <c r="A70" s="328"/>
      <c r="B70" s="328"/>
      <c r="C70" s="328"/>
      <c r="D70" s="328"/>
      <c r="E70" s="323"/>
      <c r="F70" s="324"/>
      <c r="G70" s="323"/>
      <c r="H70" s="324"/>
    </row>
    <row r="71" spans="1:9" ht="15" customHeight="1" x14ac:dyDescent="0.25">
      <c r="A71" s="329"/>
      <c r="B71" s="329"/>
      <c r="C71" s="329"/>
      <c r="D71" s="329"/>
      <c r="E71" s="325"/>
      <c r="F71" s="324"/>
      <c r="G71" s="325"/>
      <c r="H71" s="324"/>
    </row>
    <row r="72" spans="1:9" ht="15" customHeight="1" x14ac:dyDescent="0.25">
      <c r="A72" s="326"/>
      <c r="B72" s="329"/>
      <c r="C72" s="326"/>
      <c r="D72" s="326"/>
      <c r="E72" s="329"/>
      <c r="F72" s="324"/>
      <c r="G72" s="324"/>
      <c r="H72" s="324"/>
    </row>
    <row r="73" spans="1:9" ht="15" customHeight="1" x14ac:dyDescent="0.25">
      <c r="A73" s="330"/>
      <c r="B73" s="330"/>
      <c r="C73" s="330"/>
      <c r="D73" s="330"/>
      <c r="E73" s="330"/>
      <c r="F73" s="331"/>
      <c r="G73" s="331"/>
      <c r="H73" s="331"/>
    </row>
    <row r="75" spans="1:9" ht="15" customHeight="1" x14ac:dyDescent="0.25">
      <c r="A75" s="203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9:A11"/>
    <mergeCell ref="G9:G11"/>
    <mergeCell ref="H9:H11"/>
    <mergeCell ref="F9:F11"/>
    <mergeCell ref="B4:D4"/>
    <mergeCell ref="E9:E11"/>
    <mergeCell ref="D9:D11"/>
    <mergeCell ref="B9:B11"/>
    <mergeCell ref="C9:C11"/>
  </mergeCells>
  <printOptions horizontalCentered="1"/>
  <pageMargins left="0.15748031496062992" right="0.11811023622047245" top="0.86614173228346458" bottom="0.47244094488188981" header="0.31496062992125984" footer="0.43307086614173229"/>
  <pageSetup paperSize="9"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topLeftCell="A68" zoomScale="72" zoomScaleNormal="70" workbookViewId="0">
      <selection activeCell="A47" sqref="A47"/>
    </sheetView>
  </sheetViews>
  <sheetFormatPr defaultColWidth="9.140625" defaultRowHeight="15" customHeight="1" x14ac:dyDescent="0.25"/>
  <cols>
    <col min="1" max="1" width="34.28515625" style="17" customWidth="1"/>
    <col min="2" max="2" width="37.42578125" style="17" customWidth="1"/>
    <col min="3" max="3" width="35.7109375" style="17" customWidth="1"/>
    <col min="4" max="4" width="42.140625" style="17" customWidth="1"/>
    <col min="5" max="5" width="28.7109375" style="17" customWidth="1"/>
    <col min="6" max="6" width="11.42578125" style="120" customWidth="1"/>
    <col min="7" max="7" width="19.5703125" style="120" customWidth="1"/>
    <col min="8" max="8" width="24.85546875" style="120" customWidth="1"/>
    <col min="9" max="9" width="19.5703125" style="137" customWidth="1"/>
    <col min="10" max="10" width="16.85546875" style="17" bestFit="1" customWidth="1"/>
    <col min="11" max="11" width="29.28515625" style="42" customWidth="1"/>
    <col min="12" max="12" width="13.28515625" style="17" customWidth="1"/>
    <col min="13" max="13" width="9.140625" style="17"/>
    <col min="14" max="14" width="14.28515625" style="17" bestFit="1" customWidth="1"/>
    <col min="15" max="18" width="9.140625" style="17"/>
    <col min="19" max="16384" width="9.140625" style="18"/>
  </cols>
  <sheetData>
    <row r="1" spans="1:12" ht="24.6" customHeight="1" x14ac:dyDescent="0.25">
      <c r="A1" s="11" t="s">
        <v>0</v>
      </c>
      <c r="B1" s="11"/>
      <c r="C1" s="16"/>
    </row>
    <row r="2" spans="1:12" ht="15" customHeight="1" x14ac:dyDescent="0.25">
      <c r="A2" s="19"/>
      <c r="B2" s="19"/>
      <c r="C2" s="19"/>
    </row>
    <row r="3" spans="1:12" ht="15" customHeight="1" x14ac:dyDescent="0.25">
      <c r="A3" s="11" t="s">
        <v>12</v>
      </c>
      <c r="B3" s="11" t="s">
        <v>2</v>
      </c>
      <c r="C3" s="11"/>
      <c r="D3" s="20"/>
      <c r="E3" s="21"/>
    </row>
    <row r="4" spans="1:12" ht="15" customHeight="1" x14ac:dyDescent="0.25">
      <c r="A4" s="11" t="s">
        <v>13</v>
      </c>
      <c r="B4" s="344" t="s">
        <v>9</v>
      </c>
      <c r="C4" s="344"/>
      <c r="D4" s="344"/>
    </row>
    <row r="5" spans="1:12" ht="15" customHeight="1" x14ac:dyDescent="0.25">
      <c r="A5" s="11" t="s">
        <v>11</v>
      </c>
      <c r="B5" s="119" t="s">
        <v>64</v>
      </c>
      <c r="C5" s="119"/>
      <c r="D5" s="119"/>
      <c r="F5" s="152"/>
    </row>
    <row r="6" spans="1:12" ht="15" customHeight="1" x14ac:dyDescent="0.25">
      <c r="A6" s="11" t="s">
        <v>1</v>
      </c>
      <c r="B6" s="119">
        <v>2021</v>
      </c>
      <c r="C6" s="119"/>
      <c r="D6" s="20"/>
    </row>
    <row r="7" spans="1:12" ht="15" customHeight="1" x14ac:dyDescent="0.25">
      <c r="A7" s="22"/>
      <c r="B7" s="22"/>
      <c r="D7" s="20"/>
      <c r="E7" s="23"/>
    </row>
    <row r="8" spans="1:12" ht="21" customHeight="1" x14ac:dyDescent="0.25">
      <c r="A8" s="11" t="s">
        <v>14</v>
      </c>
      <c r="B8" s="11"/>
      <c r="D8" s="20"/>
      <c r="E8" s="23"/>
      <c r="I8" s="137" t="s">
        <v>74</v>
      </c>
    </row>
    <row r="9" spans="1:12" ht="17.25" customHeight="1" x14ac:dyDescent="0.25">
      <c r="A9" s="17" t="s">
        <v>83</v>
      </c>
    </row>
    <row r="10" spans="1:12" ht="15.75" customHeight="1" x14ac:dyDescent="0.25">
      <c r="A10" s="347" t="s">
        <v>15</v>
      </c>
      <c r="B10" s="350" t="s">
        <v>3</v>
      </c>
      <c r="C10" s="350" t="s">
        <v>4</v>
      </c>
      <c r="D10" s="350" t="s">
        <v>5</v>
      </c>
      <c r="E10" s="347" t="s">
        <v>10</v>
      </c>
      <c r="F10" s="347" t="s">
        <v>6</v>
      </c>
      <c r="G10" s="347" t="s">
        <v>7</v>
      </c>
      <c r="H10" s="362" t="s">
        <v>8</v>
      </c>
      <c r="I10" s="364" t="s">
        <v>66</v>
      </c>
      <c r="J10" s="365" t="s">
        <v>67</v>
      </c>
      <c r="K10" s="356"/>
      <c r="L10" s="359" t="s">
        <v>214</v>
      </c>
    </row>
    <row r="11" spans="1:12" ht="15.75" customHeight="1" x14ac:dyDescent="0.25">
      <c r="A11" s="348"/>
      <c r="B11" s="350"/>
      <c r="C11" s="350"/>
      <c r="D11" s="350"/>
      <c r="E11" s="348"/>
      <c r="F11" s="348"/>
      <c r="G11" s="348"/>
      <c r="H11" s="363"/>
      <c r="I11" s="364"/>
      <c r="J11" s="365"/>
      <c r="K11" s="357"/>
      <c r="L11" s="360"/>
    </row>
    <row r="12" spans="1:12" ht="33.75" customHeight="1" x14ac:dyDescent="0.25">
      <c r="A12" s="349"/>
      <c r="B12" s="350"/>
      <c r="C12" s="350"/>
      <c r="D12" s="350"/>
      <c r="E12" s="349"/>
      <c r="F12" s="348"/>
      <c r="G12" s="348"/>
      <c r="H12" s="363"/>
      <c r="I12" s="364"/>
      <c r="J12" s="365"/>
      <c r="K12" s="358"/>
      <c r="L12" s="361"/>
    </row>
    <row r="13" spans="1:12" ht="31.5" x14ac:dyDescent="0.25">
      <c r="A13" s="117" t="s">
        <v>242</v>
      </c>
      <c r="B13" s="24" t="s">
        <v>17</v>
      </c>
      <c r="C13" s="25" t="s">
        <v>18</v>
      </c>
      <c r="D13" s="26" t="s">
        <v>19</v>
      </c>
      <c r="E13" s="27" t="s">
        <v>20</v>
      </c>
      <c r="F13" s="28">
        <v>60</v>
      </c>
      <c r="G13" s="29" t="s">
        <v>21</v>
      </c>
      <c r="H13" s="123">
        <v>1170000</v>
      </c>
      <c r="I13" s="134">
        <v>663392.35</v>
      </c>
      <c r="J13" s="124">
        <f t="shared" ref="J13:J27" si="0">+H13-I13</f>
        <v>506607.65</v>
      </c>
      <c r="K13" s="40" t="s">
        <v>72</v>
      </c>
      <c r="L13" s="125">
        <f>+I13/H13</f>
        <v>0.56700200854700855</v>
      </c>
    </row>
    <row r="14" spans="1:12" ht="60" x14ac:dyDescent="0.25">
      <c r="A14" s="117"/>
      <c r="B14" s="24" t="s">
        <v>22</v>
      </c>
      <c r="C14" s="25" t="s">
        <v>23</v>
      </c>
      <c r="D14" s="26" t="s">
        <v>24</v>
      </c>
      <c r="E14" s="27" t="s">
        <v>25</v>
      </c>
      <c r="F14" s="28">
        <v>6</v>
      </c>
      <c r="G14" s="15" t="s">
        <v>211</v>
      </c>
      <c r="H14" s="123">
        <v>120000</v>
      </c>
      <c r="I14" s="134">
        <v>68875</v>
      </c>
      <c r="J14" s="124">
        <f t="shared" si="0"/>
        <v>51125</v>
      </c>
      <c r="K14" s="40" t="s">
        <v>73</v>
      </c>
      <c r="L14" s="125">
        <f t="shared" ref="L14:L26" si="1">+I14/H14</f>
        <v>0.57395833333333335</v>
      </c>
    </row>
    <row r="15" spans="1:12" ht="47.25" x14ac:dyDescent="0.25">
      <c r="A15" s="118"/>
      <c r="B15" s="33" t="s">
        <v>215</v>
      </c>
      <c r="C15" s="25" t="s">
        <v>26</v>
      </c>
      <c r="D15" s="33" t="s">
        <v>27</v>
      </c>
      <c r="E15" s="27" t="s">
        <v>28</v>
      </c>
      <c r="F15" s="28">
        <v>60</v>
      </c>
      <c r="G15" s="34" t="s">
        <v>21</v>
      </c>
      <c r="H15" s="123">
        <f>2265000-300000-200000-250000-100000-209000-183650-500000</f>
        <v>522350</v>
      </c>
      <c r="I15" s="134">
        <f>397556.34</f>
        <v>397556.34</v>
      </c>
      <c r="J15" s="124">
        <f t="shared" si="0"/>
        <v>124793.65999999997</v>
      </c>
      <c r="K15" s="40"/>
      <c r="L15" s="125">
        <f t="shared" si="1"/>
        <v>0.76109187326505223</v>
      </c>
    </row>
    <row r="16" spans="1:12" s="199" customFormat="1" ht="49.5" customHeight="1" x14ac:dyDescent="0.25">
      <c r="A16" s="200"/>
      <c r="B16" s="188" t="s">
        <v>29</v>
      </c>
      <c r="C16" s="189" t="s">
        <v>30</v>
      </c>
      <c r="D16" s="190" t="s">
        <v>31</v>
      </c>
      <c r="E16" s="191" t="s">
        <v>32</v>
      </c>
      <c r="F16" s="192">
        <v>1</v>
      </c>
      <c r="G16" s="193" t="s">
        <v>210</v>
      </c>
      <c r="H16" s="194">
        <v>30000</v>
      </c>
      <c r="I16" s="195"/>
      <c r="J16" s="196">
        <f t="shared" si="0"/>
        <v>30000</v>
      </c>
      <c r="K16" s="197"/>
      <c r="L16" s="198">
        <f t="shared" si="1"/>
        <v>0</v>
      </c>
    </row>
    <row r="17" spans="1:18" s="199" customFormat="1" ht="49.5" customHeight="1" x14ac:dyDescent="0.25">
      <c r="A17" s="208"/>
      <c r="B17" s="190" t="s">
        <v>224</v>
      </c>
      <c r="C17" s="190" t="s">
        <v>225</v>
      </c>
      <c r="D17" s="190" t="s">
        <v>223</v>
      </c>
      <c r="E17" s="191" t="s">
        <v>32</v>
      </c>
      <c r="F17" s="192">
        <v>111</v>
      </c>
      <c r="G17" s="193" t="s">
        <v>53</v>
      </c>
      <c r="H17" s="194">
        <v>90000</v>
      </c>
      <c r="I17" s="195"/>
      <c r="J17" s="196">
        <f t="shared" si="0"/>
        <v>90000</v>
      </c>
      <c r="K17" s="197"/>
      <c r="L17" s="198">
        <f t="shared" si="1"/>
        <v>0</v>
      </c>
    </row>
    <row r="18" spans="1:18" s="199" customFormat="1" ht="60.75" customHeight="1" x14ac:dyDescent="0.25">
      <c r="A18" s="200" t="s">
        <v>75</v>
      </c>
      <c r="B18" s="190" t="s">
        <v>33</v>
      </c>
      <c r="C18" s="201" t="s">
        <v>34</v>
      </c>
      <c r="D18" s="190" t="s">
        <v>35</v>
      </c>
      <c r="E18" s="191" t="s">
        <v>36</v>
      </c>
      <c r="F18" s="192">
        <v>4</v>
      </c>
      <c r="G18" s="202" t="s">
        <v>211</v>
      </c>
      <c r="H18" s="194">
        <v>30000</v>
      </c>
      <c r="I18" s="196">
        <v>15000</v>
      </c>
      <c r="J18" s="196">
        <f t="shared" si="0"/>
        <v>15000</v>
      </c>
      <c r="K18" s="197" t="s">
        <v>69</v>
      </c>
      <c r="L18" s="198">
        <f t="shared" si="1"/>
        <v>0.5</v>
      </c>
    </row>
    <row r="19" spans="1:18" s="137" customFormat="1" ht="47.25" customHeight="1" x14ac:dyDescent="0.25">
      <c r="A19" s="127" t="s">
        <v>76</v>
      </c>
      <c r="B19" s="129" t="s">
        <v>37</v>
      </c>
      <c r="C19" s="128" t="s">
        <v>38</v>
      </c>
      <c r="D19" s="129" t="s">
        <v>39</v>
      </c>
      <c r="E19" s="130" t="s">
        <v>36</v>
      </c>
      <c r="F19" s="131">
        <v>2</v>
      </c>
      <c r="G19" s="139" t="s">
        <v>221</v>
      </c>
      <c r="H19" s="133">
        <v>50000</v>
      </c>
      <c r="I19" s="134"/>
      <c r="J19" s="134">
        <f t="shared" si="0"/>
        <v>50000</v>
      </c>
      <c r="K19" s="135"/>
      <c r="L19" s="136">
        <f t="shared" si="1"/>
        <v>0</v>
      </c>
    </row>
    <row r="20" spans="1:18" s="137" customFormat="1" ht="51" customHeight="1" x14ac:dyDescent="0.25">
      <c r="A20" s="58" t="s">
        <v>43</v>
      </c>
      <c r="B20" s="37" t="s">
        <v>40</v>
      </c>
      <c r="C20" s="25" t="s">
        <v>41</v>
      </c>
      <c r="D20" s="35" t="s">
        <v>42</v>
      </c>
      <c r="E20" s="27" t="s">
        <v>219</v>
      </c>
      <c r="F20" s="126">
        <v>6</v>
      </c>
      <c r="G20" s="38" t="s">
        <v>44</v>
      </c>
      <c r="H20" s="30">
        <v>5000</v>
      </c>
      <c r="I20" s="134"/>
      <c r="J20" s="134">
        <f t="shared" si="0"/>
        <v>5000</v>
      </c>
      <c r="K20" s="135"/>
      <c r="L20" s="136">
        <f t="shared" si="1"/>
        <v>0</v>
      </c>
    </row>
    <row r="21" spans="1:18" s="137" customFormat="1" ht="51" customHeight="1" x14ac:dyDescent="0.25">
      <c r="A21" s="345" t="s">
        <v>222</v>
      </c>
      <c r="B21" s="366" t="s">
        <v>45</v>
      </c>
      <c r="C21" s="141" t="s">
        <v>46</v>
      </c>
      <c r="D21" s="128" t="s">
        <v>47</v>
      </c>
      <c r="E21" s="130" t="s">
        <v>48</v>
      </c>
      <c r="F21" s="131">
        <v>125</v>
      </c>
      <c r="G21" s="139" t="s">
        <v>220</v>
      </c>
      <c r="H21" s="133">
        <v>98450</v>
      </c>
      <c r="I21" s="134">
        <v>32450</v>
      </c>
      <c r="J21" s="134">
        <f t="shared" si="0"/>
        <v>66000</v>
      </c>
      <c r="K21" s="135" t="s">
        <v>208</v>
      </c>
      <c r="L21" s="136">
        <f t="shared" si="1"/>
        <v>0.32960893854748602</v>
      </c>
      <c r="N21" s="142"/>
    </row>
    <row r="22" spans="1:18" s="137" customFormat="1" ht="51" customHeight="1" x14ac:dyDescent="0.25">
      <c r="A22" s="346"/>
      <c r="B22" s="367"/>
      <c r="C22" s="143" t="s">
        <v>217</v>
      </c>
      <c r="D22" s="128" t="s">
        <v>216</v>
      </c>
      <c r="E22" s="130" t="s">
        <v>218</v>
      </c>
      <c r="F22" s="131">
        <v>110</v>
      </c>
      <c r="G22" s="139" t="s">
        <v>210</v>
      </c>
      <c r="H22" s="133">
        <v>233200</v>
      </c>
      <c r="I22" s="134"/>
      <c r="J22" s="134">
        <f t="shared" si="0"/>
        <v>233200</v>
      </c>
      <c r="K22" s="135"/>
      <c r="L22" s="136">
        <f t="shared" si="1"/>
        <v>0</v>
      </c>
      <c r="N22" s="144"/>
    </row>
    <row r="23" spans="1:18" s="145" customFormat="1" ht="45" customHeight="1" x14ac:dyDescent="0.25">
      <c r="A23" s="140"/>
      <c r="B23" s="135" t="s">
        <v>49</v>
      </c>
      <c r="C23" s="138" t="s">
        <v>50</v>
      </c>
      <c r="D23" s="135" t="s">
        <v>51</v>
      </c>
      <c r="E23" s="130" t="s">
        <v>52</v>
      </c>
      <c r="F23" s="131">
        <v>125</v>
      </c>
      <c r="G23" s="132" t="s">
        <v>53</v>
      </c>
      <c r="H23" s="133">
        <v>50000</v>
      </c>
      <c r="I23" s="134"/>
      <c r="J23" s="134">
        <f t="shared" si="0"/>
        <v>50000</v>
      </c>
      <c r="K23" s="135"/>
      <c r="L23" s="136">
        <f t="shared" si="1"/>
        <v>0</v>
      </c>
      <c r="M23" s="137"/>
      <c r="N23" s="137"/>
      <c r="O23" s="137"/>
      <c r="P23" s="137"/>
      <c r="Q23" s="137"/>
      <c r="R23" s="137"/>
    </row>
    <row r="24" spans="1:18" s="165" customFormat="1" ht="48" customHeight="1" x14ac:dyDescent="0.25">
      <c r="A24" s="153"/>
      <c r="B24" s="154" t="s">
        <v>57</v>
      </c>
      <c r="C24" s="155" t="s">
        <v>58</v>
      </c>
      <c r="D24" s="156" t="s">
        <v>59</v>
      </c>
      <c r="E24" s="157" t="s">
        <v>60</v>
      </c>
      <c r="F24" s="158">
        <v>6</v>
      </c>
      <c r="G24" s="159" t="s">
        <v>61</v>
      </c>
      <c r="H24" s="160">
        <v>160000</v>
      </c>
      <c r="I24" s="161">
        <v>158060</v>
      </c>
      <c r="J24" s="161">
        <f t="shared" si="0"/>
        <v>1940</v>
      </c>
      <c r="K24" s="162" t="s">
        <v>71</v>
      </c>
      <c r="L24" s="163">
        <f t="shared" si="1"/>
        <v>0.98787499999999995</v>
      </c>
      <c r="M24" s="164"/>
      <c r="N24" s="164"/>
      <c r="O24" s="164"/>
      <c r="P24" s="164"/>
      <c r="Q24" s="164"/>
      <c r="R24" s="164"/>
    </row>
    <row r="25" spans="1:18" s="164" customFormat="1" ht="60" x14ac:dyDescent="0.25">
      <c r="A25" s="166"/>
      <c r="B25" s="154" t="s">
        <v>212</v>
      </c>
      <c r="C25" s="155" t="s">
        <v>213</v>
      </c>
      <c r="D25" s="156" t="s">
        <v>59</v>
      </c>
      <c r="E25" s="157" t="s">
        <v>60</v>
      </c>
      <c r="F25" s="158">
        <v>6</v>
      </c>
      <c r="G25" s="159" t="s">
        <v>113</v>
      </c>
      <c r="H25" s="160">
        <f>950000+70000+30000+250000+100000</f>
        <v>1400000</v>
      </c>
      <c r="I25" s="161">
        <f>198353.2+176600+125300+725813.39+95702.56</f>
        <v>1321769.1500000001</v>
      </c>
      <c r="J25" s="161">
        <f t="shared" si="0"/>
        <v>78230.84999999986</v>
      </c>
      <c r="K25" s="156" t="s">
        <v>70</v>
      </c>
      <c r="L25" s="163">
        <f t="shared" si="1"/>
        <v>0.94412082142857157</v>
      </c>
    </row>
    <row r="26" spans="1:18" s="176" customFormat="1" ht="48" customHeight="1" x14ac:dyDescent="0.25">
      <c r="A26" s="14" t="s">
        <v>43</v>
      </c>
      <c r="B26" s="13" t="s">
        <v>65</v>
      </c>
      <c r="C26" s="167" t="s">
        <v>54</v>
      </c>
      <c r="D26" s="12" t="s">
        <v>55</v>
      </c>
      <c r="E26" s="168" t="s">
        <v>48</v>
      </c>
      <c r="F26" s="169">
        <v>1</v>
      </c>
      <c r="G26" s="170" t="s">
        <v>56</v>
      </c>
      <c r="H26" s="171">
        <v>209000</v>
      </c>
      <c r="I26" s="172"/>
      <c r="J26" s="161">
        <f t="shared" si="0"/>
        <v>209000</v>
      </c>
      <c r="K26" s="173" t="s">
        <v>209</v>
      </c>
      <c r="L26" s="163">
        <f t="shared" si="1"/>
        <v>0</v>
      </c>
      <c r="M26" s="174"/>
      <c r="N26" s="174"/>
      <c r="O26" s="174"/>
      <c r="P26" s="175"/>
      <c r="Q26" s="175"/>
      <c r="R26" s="175"/>
    </row>
    <row r="27" spans="1:18" s="164" customFormat="1" ht="48" customHeight="1" thickBot="1" x14ac:dyDescent="0.3">
      <c r="A27" s="154"/>
      <c r="B27" s="154" t="s">
        <v>62</v>
      </c>
      <c r="C27" s="177" t="s">
        <v>243</v>
      </c>
      <c r="D27" s="156" t="s">
        <v>63</v>
      </c>
      <c r="E27" s="178" t="s">
        <v>77</v>
      </c>
      <c r="F27" s="158"/>
      <c r="G27" s="159" t="s">
        <v>21</v>
      </c>
      <c r="H27" s="160">
        <v>1615000</v>
      </c>
      <c r="I27" s="161">
        <f>8525+27653.1+954043.85</f>
        <v>990221.95</v>
      </c>
      <c r="J27" s="161">
        <f t="shared" si="0"/>
        <v>624778.05000000005</v>
      </c>
      <c r="K27" s="156" t="s">
        <v>68</v>
      </c>
      <c r="L27" s="163">
        <f t="shared" ref="L27:L28" si="2">+I27/H27</f>
        <v>0.61314052631578941</v>
      </c>
    </row>
    <row r="28" spans="1:18" s="164" customFormat="1" ht="33" customHeight="1" thickTop="1" thickBot="1" x14ac:dyDescent="0.3">
      <c r="A28" s="179" t="s">
        <v>16</v>
      </c>
      <c r="B28" s="180"/>
      <c r="C28" s="181"/>
      <c r="D28" s="180"/>
      <c r="E28" s="182"/>
      <c r="F28" s="183"/>
      <c r="G28" s="183"/>
      <c r="H28" s="184">
        <f>SUM(H13:H27)</f>
        <v>5783000</v>
      </c>
      <c r="I28" s="185">
        <f>SUM(I13:I27)</f>
        <v>3647324.79</v>
      </c>
      <c r="J28" s="185">
        <f>SUM(J13:J27)</f>
        <v>2135675.21</v>
      </c>
      <c r="K28" s="156"/>
      <c r="L28" s="163">
        <f t="shared" si="2"/>
        <v>0.63069769842642232</v>
      </c>
    </row>
    <row r="29" spans="1:18" s="164" customFormat="1" ht="15" customHeight="1" thickTop="1" x14ac:dyDescent="0.25">
      <c r="F29" s="186"/>
      <c r="G29" s="186"/>
      <c r="H29" s="186"/>
      <c r="K29" s="187"/>
    </row>
    <row r="30" spans="1:18" s="17" customFormat="1" ht="15" customHeight="1" x14ac:dyDescent="0.25">
      <c r="A30" s="119"/>
      <c r="B30" s="119"/>
      <c r="C30" s="119"/>
      <c r="D30" s="119"/>
      <c r="E30" s="119"/>
      <c r="F30" s="120"/>
      <c r="G30" s="120"/>
      <c r="H30" s="120"/>
      <c r="I30" s="144">
        <f>3632324.79-I28</f>
        <v>-15000</v>
      </c>
      <c r="K30" s="42"/>
    </row>
    <row r="31" spans="1:18" s="17" customFormat="1" ht="15" customHeight="1" x14ac:dyDescent="0.25">
      <c r="A31" s="4" t="s">
        <v>0</v>
      </c>
      <c r="B31" s="4"/>
      <c r="C31" s="5"/>
      <c r="D31" s="2"/>
      <c r="E31" s="2"/>
      <c r="F31" s="3"/>
      <c r="G31" s="3"/>
      <c r="H31" s="122"/>
      <c r="I31" s="146"/>
      <c r="J31" s="41"/>
      <c r="K31" s="42"/>
    </row>
    <row r="32" spans="1:18" s="17" customFormat="1" ht="15" customHeight="1" x14ac:dyDescent="0.25">
      <c r="A32" s="6"/>
      <c r="B32" s="6"/>
      <c r="C32" s="6"/>
      <c r="D32" s="2"/>
      <c r="E32" s="2"/>
      <c r="F32" s="3"/>
      <c r="G32" s="3"/>
      <c r="H32" s="3"/>
      <c r="I32" s="146"/>
      <c r="J32" s="41"/>
      <c r="K32" s="42"/>
    </row>
    <row r="33" spans="1:11" s="17" customFormat="1" ht="15" customHeight="1" x14ac:dyDescent="0.25">
      <c r="A33" s="11" t="s">
        <v>79</v>
      </c>
      <c r="B33" s="11" t="s">
        <v>2</v>
      </c>
      <c r="C33" s="11"/>
      <c r="D33" s="7"/>
      <c r="E33" s="8"/>
      <c r="F33" s="3"/>
      <c r="G33" s="3"/>
      <c r="H33" s="3"/>
      <c r="I33" s="146">
        <v>3592617.2</v>
      </c>
      <c r="J33" s="41"/>
      <c r="K33" s="42"/>
    </row>
    <row r="34" spans="1:11" s="17" customFormat="1" ht="15" customHeight="1" x14ac:dyDescent="0.25">
      <c r="A34" s="11" t="s">
        <v>80</v>
      </c>
      <c r="B34" s="344" t="s">
        <v>9</v>
      </c>
      <c r="C34" s="344"/>
      <c r="D34" s="344"/>
      <c r="E34" s="9"/>
      <c r="F34" s="3"/>
      <c r="G34" s="3"/>
      <c r="H34" s="3"/>
      <c r="I34" s="146"/>
      <c r="J34" s="41"/>
      <c r="K34" s="42"/>
    </row>
    <row r="35" spans="1:11" s="17" customFormat="1" ht="15" customHeight="1" x14ac:dyDescent="0.25">
      <c r="A35" s="11" t="s">
        <v>81</v>
      </c>
      <c r="B35" s="119" t="s">
        <v>82</v>
      </c>
      <c r="C35" s="119"/>
      <c r="D35" s="119"/>
      <c r="E35" s="9"/>
      <c r="F35" s="3"/>
      <c r="G35" s="3"/>
      <c r="H35" s="3"/>
      <c r="I35" s="146">
        <f>+I28-I33</f>
        <v>54707.589999999851</v>
      </c>
      <c r="J35" s="41"/>
      <c r="K35" s="42"/>
    </row>
    <row r="36" spans="1:11" s="17" customFormat="1" ht="15" customHeight="1" x14ac:dyDescent="0.25">
      <c r="A36" s="11" t="s">
        <v>1</v>
      </c>
      <c r="B36" s="119">
        <v>2020</v>
      </c>
      <c r="C36" s="119"/>
      <c r="D36" s="7"/>
      <c r="E36" s="9"/>
      <c r="F36" s="3"/>
      <c r="G36" s="3"/>
      <c r="H36" s="3"/>
      <c r="I36" s="146"/>
      <c r="J36" s="41"/>
      <c r="K36" s="42"/>
    </row>
    <row r="37" spans="1:11" s="17" customFormat="1" ht="15" customHeight="1" x14ac:dyDescent="0.25">
      <c r="A37" s="10"/>
      <c r="B37" s="10"/>
      <c r="C37" s="2"/>
      <c r="D37" s="7"/>
      <c r="E37" s="1"/>
      <c r="F37" s="3"/>
      <c r="G37" s="3"/>
      <c r="H37" s="3"/>
      <c r="I37" s="146"/>
      <c r="J37" s="41"/>
      <c r="K37" s="42"/>
    </row>
    <row r="38" spans="1:11" s="17" customFormat="1" ht="15" customHeight="1" x14ac:dyDescent="0.25">
      <c r="A38" s="11" t="s">
        <v>306</v>
      </c>
      <c r="B38" s="11"/>
      <c r="D38" s="20"/>
      <c r="E38" s="23"/>
      <c r="F38" s="120"/>
      <c r="G38" s="120"/>
      <c r="H38" s="120"/>
      <c r="I38" s="147"/>
      <c r="J38" s="31"/>
      <c r="K38" s="42"/>
    </row>
    <row r="39" spans="1:11" s="17" customFormat="1" ht="15" customHeight="1" x14ac:dyDescent="0.25">
      <c r="A39" s="17" t="s">
        <v>83</v>
      </c>
      <c r="F39" s="120"/>
      <c r="G39" s="120"/>
      <c r="H39" s="120"/>
      <c r="I39" s="147"/>
      <c r="J39" s="31"/>
      <c r="K39" s="42"/>
    </row>
    <row r="40" spans="1:11" s="17" customFormat="1" ht="15" customHeight="1" x14ac:dyDescent="0.25">
      <c r="A40" s="351" t="s">
        <v>15</v>
      </c>
      <c r="B40" s="351" t="s">
        <v>3</v>
      </c>
      <c r="C40" s="351" t="s">
        <v>4</v>
      </c>
      <c r="D40" s="351" t="s">
        <v>5</v>
      </c>
      <c r="E40" s="351" t="s">
        <v>84</v>
      </c>
      <c r="F40" s="351" t="s">
        <v>6</v>
      </c>
      <c r="G40" s="351" t="s">
        <v>7</v>
      </c>
      <c r="H40" s="351" t="s">
        <v>8</v>
      </c>
      <c r="I40" s="148" t="s">
        <v>66</v>
      </c>
      <c r="J40" s="60" t="s">
        <v>67</v>
      </c>
      <c r="K40" s="42"/>
    </row>
    <row r="41" spans="1:11" s="17" customFormat="1" ht="15" customHeight="1" x14ac:dyDescent="0.25">
      <c r="A41" s="352"/>
      <c r="B41" s="352"/>
      <c r="C41" s="352"/>
      <c r="D41" s="352"/>
      <c r="E41" s="352"/>
      <c r="F41" s="352"/>
      <c r="G41" s="352"/>
      <c r="H41" s="352"/>
      <c r="I41" s="148"/>
      <c r="J41" s="60"/>
      <c r="K41" s="42"/>
    </row>
    <row r="42" spans="1:11" s="17" customFormat="1" ht="15" customHeight="1" x14ac:dyDescent="0.25">
      <c r="A42" s="353"/>
      <c r="B42" s="353"/>
      <c r="C42" s="353"/>
      <c r="D42" s="353"/>
      <c r="E42" s="353"/>
      <c r="F42" s="354"/>
      <c r="G42" s="354"/>
      <c r="H42" s="354"/>
      <c r="I42" s="148"/>
      <c r="J42" s="60"/>
      <c r="K42" s="42"/>
    </row>
    <row r="43" spans="1:11" s="17" customFormat="1" ht="36" customHeight="1" x14ac:dyDescent="0.25">
      <c r="A43" s="44" t="s">
        <v>85</v>
      </c>
      <c r="B43" s="45" t="s">
        <v>86</v>
      </c>
      <c r="C43" s="45" t="s">
        <v>87</v>
      </c>
      <c r="D43" s="46"/>
      <c r="E43" s="45" t="s">
        <v>88</v>
      </c>
      <c r="F43" s="47">
        <v>1</v>
      </c>
      <c r="G43" s="48"/>
      <c r="H43" s="49"/>
      <c r="I43" s="149"/>
      <c r="J43" s="50"/>
      <c r="K43" s="42"/>
    </row>
    <row r="44" spans="1:11" s="17" customFormat="1" ht="30" x14ac:dyDescent="0.25">
      <c r="A44" s="32"/>
      <c r="B44" s="33"/>
      <c r="C44" s="33"/>
      <c r="D44" s="33" t="s">
        <v>89</v>
      </c>
      <c r="E44" s="33" t="s">
        <v>90</v>
      </c>
      <c r="F44" s="51">
        <v>1</v>
      </c>
      <c r="G44" s="52">
        <v>44105</v>
      </c>
      <c r="H44" s="53">
        <v>42200</v>
      </c>
      <c r="I44" s="149"/>
      <c r="J44" s="50">
        <f>+H44-I44</f>
        <v>42200</v>
      </c>
      <c r="K44" s="42"/>
    </row>
    <row r="45" spans="1:11" s="17" customFormat="1" ht="71.25" customHeight="1" x14ac:dyDescent="0.25">
      <c r="A45" s="32"/>
      <c r="B45" s="33" t="s">
        <v>78</v>
      </c>
      <c r="C45" s="33" t="s">
        <v>91</v>
      </c>
      <c r="D45" s="33"/>
      <c r="E45" s="33"/>
      <c r="F45" s="51"/>
      <c r="G45" s="52"/>
      <c r="H45" s="53"/>
      <c r="I45" s="149"/>
      <c r="J45" s="50"/>
      <c r="K45" s="42"/>
    </row>
    <row r="46" spans="1:11" s="17" customFormat="1" ht="30" x14ac:dyDescent="0.25">
      <c r="A46" s="32"/>
      <c r="B46" s="33"/>
      <c r="C46" s="33"/>
      <c r="D46" s="33" t="s">
        <v>92</v>
      </c>
      <c r="E46" s="33" t="s">
        <v>90</v>
      </c>
      <c r="F46" s="51">
        <v>1</v>
      </c>
      <c r="G46" s="52">
        <v>43831</v>
      </c>
      <c r="H46" s="53">
        <v>20700</v>
      </c>
      <c r="I46" s="149">
        <v>20700</v>
      </c>
      <c r="J46" s="50">
        <f t="shared" ref="J46:J55" si="3">+H46-I46</f>
        <v>0</v>
      </c>
      <c r="K46" s="42"/>
    </row>
    <row r="47" spans="1:11" s="17" customFormat="1" ht="31.5" x14ac:dyDescent="0.25">
      <c r="A47" s="32" t="s">
        <v>93</v>
      </c>
      <c r="B47" s="33" t="s">
        <v>94</v>
      </c>
      <c r="C47" s="33" t="s">
        <v>95</v>
      </c>
      <c r="D47" s="33"/>
      <c r="E47" s="33" t="s">
        <v>96</v>
      </c>
      <c r="F47" s="51"/>
      <c r="G47" s="54"/>
      <c r="H47" s="53"/>
      <c r="I47" s="149"/>
      <c r="J47" s="50"/>
      <c r="K47" s="42"/>
    </row>
    <row r="48" spans="1:11" s="17" customFormat="1" ht="15.75" customHeight="1" x14ac:dyDescent="0.25">
      <c r="A48" s="33"/>
      <c r="B48" s="35"/>
      <c r="C48" s="35"/>
      <c r="D48" s="35" t="s">
        <v>97</v>
      </c>
      <c r="E48" s="35" t="s">
        <v>98</v>
      </c>
      <c r="F48" s="51">
        <v>1</v>
      </c>
      <c r="G48" s="38">
        <v>43862</v>
      </c>
      <c r="H48" s="53">
        <v>52500</v>
      </c>
      <c r="I48" s="149"/>
      <c r="J48" s="50">
        <f t="shared" si="3"/>
        <v>52500</v>
      </c>
      <c r="K48" s="42"/>
    </row>
    <row r="49" spans="1:11" s="17" customFormat="1" ht="15.75" x14ac:dyDescent="0.25">
      <c r="A49" s="32" t="s">
        <v>99</v>
      </c>
      <c r="B49" s="35" t="s">
        <v>100</v>
      </c>
      <c r="C49" s="35" t="s">
        <v>101</v>
      </c>
      <c r="D49" s="35"/>
      <c r="E49" s="35" t="s">
        <v>90</v>
      </c>
      <c r="F49" s="51">
        <v>1</v>
      </c>
      <c r="G49" s="51"/>
      <c r="H49" s="55"/>
      <c r="I49" s="149"/>
      <c r="J49" s="50"/>
      <c r="K49" s="42"/>
    </row>
    <row r="50" spans="1:11" s="17" customFormat="1" ht="15" customHeight="1" x14ac:dyDescent="0.25">
      <c r="A50" s="33"/>
      <c r="B50" s="35"/>
      <c r="C50" s="35"/>
      <c r="D50" s="35" t="s">
        <v>102</v>
      </c>
      <c r="E50" s="35" t="s">
        <v>90</v>
      </c>
      <c r="F50" s="51">
        <v>1</v>
      </c>
      <c r="G50" s="52">
        <v>44105</v>
      </c>
      <c r="H50" s="55">
        <v>68600</v>
      </c>
      <c r="I50" s="149"/>
      <c r="J50" s="50">
        <f t="shared" si="3"/>
        <v>68600</v>
      </c>
      <c r="K50" s="42"/>
    </row>
    <row r="51" spans="1:11" s="17" customFormat="1" ht="45" x14ac:dyDescent="0.25">
      <c r="A51" s="33"/>
      <c r="B51" s="35" t="s">
        <v>103</v>
      </c>
      <c r="C51" s="35" t="s">
        <v>104</v>
      </c>
      <c r="D51" s="35"/>
      <c r="E51" s="35"/>
      <c r="F51" s="56"/>
      <c r="G51" s="56"/>
      <c r="H51" s="55"/>
      <c r="I51" s="149"/>
      <c r="J51" s="50"/>
      <c r="K51" s="42"/>
    </row>
    <row r="52" spans="1:11" s="17" customFormat="1" ht="15" customHeight="1" x14ac:dyDescent="0.25">
      <c r="A52" s="33"/>
      <c r="B52" s="35"/>
      <c r="C52" s="40"/>
      <c r="D52" s="40" t="s">
        <v>105</v>
      </c>
      <c r="E52" s="40" t="s">
        <v>106</v>
      </c>
      <c r="F52" s="51">
        <v>1</v>
      </c>
      <c r="G52" s="52">
        <v>44105</v>
      </c>
      <c r="H52" s="55">
        <v>30000</v>
      </c>
      <c r="I52" s="149"/>
      <c r="J52" s="50">
        <f t="shared" si="3"/>
        <v>30000</v>
      </c>
      <c r="K52" s="42"/>
    </row>
    <row r="53" spans="1:11" s="17" customFormat="1" ht="31.5" x14ac:dyDescent="0.25">
      <c r="A53" s="32" t="s">
        <v>107</v>
      </c>
      <c r="B53" s="35" t="s">
        <v>108</v>
      </c>
      <c r="C53" s="40" t="s">
        <v>109</v>
      </c>
      <c r="D53" s="40"/>
      <c r="E53" s="40" t="s">
        <v>110</v>
      </c>
      <c r="F53" s="51">
        <v>6</v>
      </c>
      <c r="G53" s="51"/>
      <c r="H53" s="55"/>
      <c r="I53" s="149"/>
      <c r="J53" s="50"/>
      <c r="K53" s="42"/>
    </row>
    <row r="54" spans="1:11" s="17" customFormat="1" ht="30" x14ac:dyDescent="0.25">
      <c r="A54" s="33"/>
      <c r="B54" s="35"/>
      <c r="C54" s="40"/>
      <c r="D54" s="40" t="s">
        <v>111</v>
      </c>
      <c r="E54" s="40" t="s">
        <v>112</v>
      </c>
      <c r="F54" s="51">
        <v>3</v>
      </c>
      <c r="G54" s="51" t="s">
        <v>113</v>
      </c>
      <c r="H54" s="55">
        <v>36000</v>
      </c>
      <c r="I54" s="149"/>
      <c r="J54" s="50">
        <f t="shared" si="3"/>
        <v>36000</v>
      </c>
      <c r="K54" s="42"/>
    </row>
    <row r="55" spans="1:11" s="17" customFormat="1" ht="15" customHeight="1" x14ac:dyDescent="0.25">
      <c r="A55" s="57" t="s">
        <v>16</v>
      </c>
      <c r="B55" s="36"/>
      <c r="C55" s="36"/>
      <c r="D55" s="39"/>
      <c r="E55" s="36"/>
      <c r="F55" s="58"/>
      <c r="G55" s="58"/>
      <c r="H55" s="59">
        <f>SUM(H44:H54)</f>
        <v>250000</v>
      </c>
      <c r="I55" s="150">
        <f>SUM(I44:I54)</f>
        <v>20700</v>
      </c>
      <c r="J55" s="61">
        <f t="shared" si="3"/>
        <v>229300</v>
      </c>
      <c r="K55" s="42"/>
    </row>
    <row r="56" spans="1:11" s="17" customFormat="1" ht="15" customHeight="1" x14ac:dyDescent="0.25">
      <c r="A56" s="42"/>
      <c r="B56" s="42"/>
      <c r="C56" s="42"/>
      <c r="D56" s="42"/>
      <c r="E56" s="42"/>
      <c r="F56" s="43"/>
      <c r="G56" s="43"/>
      <c r="H56" s="43"/>
      <c r="I56" s="151"/>
      <c r="J56" s="42"/>
      <c r="K56" s="42"/>
    </row>
    <row r="59" spans="1:11" s="17" customFormat="1" ht="15" customHeight="1" x14ac:dyDescent="0.25">
      <c r="A59" s="62" t="s">
        <v>0</v>
      </c>
      <c r="B59" s="89"/>
      <c r="C59" s="89"/>
      <c r="D59" s="89"/>
      <c r="E59" s="89"/>
      <c r="F59" s="89"/>
      <c r="G59" s="63"/>
      <c r="H59" s="64"/>
      <c r="I59" s="137"/>
      <c r="K59" s="42"/>
    </row>
    <row r="60" spans="1:11" s="17" customFormat="1" ht="15" customHeight="1" x14ac:dyDescent="0.25">
      <c r="A60" s="65"/>
      <c r="B60" s="89"/>
      <c r="C60" s="89"/>
      <c r="D60" s="89"/>
      <c r="E60" s="89"/>
      <c r="F60" s="89"/>
      <c r="G60" s="63"/>
      <c r="H60" s="64"/>
      <c r="I60" s="137"/>
      <c r="K60" s="42"/>
    </row>
    <row r="61" spans="1:11" s="17" customFormat="1" ht="15" customHeight="1" x14ac:dyDescent="0.25">
      <c r="A61" s="62" t="s">
        <v>114</v>
      </c>
      <c r="B61" s="62" t="s">
        <v>115</v>
      </c>
      <c r="C61" s="62"/>
      <c r="D61" s="62"/>
      <c r="E61" s="66"/>
      <c r="F61" s="67"/>
      <c r="G61" s="67"/>
      <c r="H61" s="64"/>
      <c r="I61" s="137"/>
      <c r="K61" s="42"/>
    </row>
    <row r="62" spans="1:11" s="17" customFormat="1" ht="15" customHeight="1" x14ac:dyDescent="0.25">
      <c r="A62" s="62" t="s">
        <v>116</v>
      </c>
      <c r="B62" s="355" t="s">
        <v>117</v>
      </c>
      <c r="C62" s="355"/>
      <c r="D62" s="355"/>
      <c r="E62" s="355"/>
      <c r="F62" s="355"/>
      <c r="G62" s="355"/>
      <c r="H62" s="64"/>
      <c r="I62" s="137"/>
      <c r="K62" s="42"/>
    </row>
    <row r="63" spans="1:11" s="17" customFormat="1" ht="15" customHeight="1" x14ac:dyDescent="0.25">
      <c r="A63" s="62" t="s">
        <v>1</v>
      </c>
      <c r="B63" s="121">
        <v>2020</v>
      </c>
      <c r="C63" s="121"/>
      <c r="D63" s="121"/>
      <c r="E63" s="66"/>
      <c r="F63" s="67"/>
      <c r="G63" s="67"/>
      <c r="H63" s="64"/>
      <c r="I63" s="137"/>
      <c r="K63" s="42"/>
    </row>
    <row r="64" spans="1:11" s="17" customFormat="1" ht="15" customHeight="1" x14ac:dyDescent="0.25">
      <c r="A64" s="68"/>
      <c r="B64" s="89"/>
      <c r="C64" s="89"/>
      <c r="D64" s="89"/>
      <c r="E64" s="89"/>
      <c r="F64" s="89"/>
      <c r="G64" s="63"/>
      <c r="H64" s="64"/>
      <c r="I64" s="137"/>
      <c r="K64" s="42"/>
    </row>
    <row r="65" spans="1:11" s="17" customFormat="1" ht="15" customHeight="1" x14ac:dyDescent="0.25">
      <c r="A65" s="62" t="str">
        <f>CONCATENATE("FY ",B63," EXPENDITURE FORM")</f>
        <v>FY 2020 EXPENDITURE FORM</v>
      </c>
      <c r="B65" s="89"/>
      <c r="C65" s="89"/>
      <c r="D65" s="89"/>
      <c r="E65" s="89"/>
      <c r="F65" s="89"/>
      <c r="G65" s="63"/>
      <c r="H65" s="64"/>
      <c r="I65" s="137"/>
      <c r="K65" s="42"/>
    </row>
    <row r="66" spans="1:11" s="17" customFormat="1" ht="15" customHeight="1" x14ac:dyDescent="0.25">
      <c r="A66" s="62" t="s">
        <v>118</v>
      </c>
      <c r="B66" s="89"/>
      <c r="C66" s="89"/>
      <c r="D66" s="89"/>
      <c r="E66" s="89"/>
      <c r="F66" s="89"/>
      <c r="G66" s="63"/>
      <c r="H66" s="64"/>
      <c r="I66" s="137"/>
      <c r="K66" s="42"/>
    </row>
    <row r="67" spans="1:11" s="17" customFormat="1" ht="15" customHeight="1" x14ac:dyDescent="0.25">
      <c r="A67" s="90" t="s">
        <v>119</v>
      </c>
      <c r="B67" s="89"/>
      <c r="C67" s="89"/>
      <c r="D67" s="89"/>
      <c r="E67" s="89"/>
      <c r="F67" s="89"/>
      <c r="G67" s="63"/>
      <c r="H67" s="64"/>
      <c r="I67" s="137"/>
      <c r="K67" s="42"/>
    </row>
    <row r="68" spans="1:11" s="17" customFormat="1" ht="15" customHeight="1" x14ac:dyDescent="0.25">
      <c r="A68" s="69" t="s">
        <v>15</v>
      </c>
      <c r="B68" s="69" t="s">
        <v>3</v>
      </c>
      <c r="C68" s="69" t="s">
        <v>4</v>
      </c>
      <c r="D68" s="69" t="s">
        <v>5</v>
      </c>
      <c r="E68" s="69" t="s">
        <v>120</v>
      </c>
      <c r="F68" s="69" t="s">
        <v>121</v>
      </c>
      <c r="G68" s="91" t="s">
        <v>7</v>
      </c>
      <c r="H68" s="92" t="s">
        <v>8</v>
      </c>
      <c r="I68" s="137"/>
      <c r="K68" s="42"/>
    </row>
    <row r="69" spans="1:11" s="17" customFormat="1" ht="15" customHeight="1" x14ac:dyDescent="0.25">
      <c r="A69" s="93" t="s">
        <v>122</v>
      </c>
      <c r="B69" s="94" t="s">
        <v>123</v>
      </c>
      <c r="C69" s="73" t="s">
        <v>124</v>
      </c>
      <c r="D69" s="89"/>
      <c r="E69" s="73" t="s">
        <v>125</v>
      </c>
      <c r="F69" s="70">
        <v>300</v>
      </c>
      <c r="G69" s="71"/>
      <c r="H69" s="72"/>
      <c r="I69" s="137"/>
      <c r="K69" s="42"/>
    </row>
    <row r="70" spans="1:11" s="17" customFormat="1" ht="15" customHeight="1" x14ac:dyDescent="0.25">
      <c r="A70" s="95"/>
      <c r="B70" s="95"/>
      <c r="C70" s="95"/>
      <c r="D70" s="73" t="s">
        <v>126</v>
      </c>
      <c r="E70" s="73" t="s">
        <v>127</v>
      </c>
      <c r="F70" s="70">
        <v>100</v>
      </c>
      <c r="G70" s="71" t="s">
        <v>128</v>
      </c>
      <c r="H70" s="72">
        <v>100000</v>
      </c>
      <c r="I70" s="137"/>
      <c r="K70" s="42"/>
    </row>
    <row r="71" spans="1:11" s="17" customFormat="1" ht="15" customHeight="1" x14ac:dyDescent="0.25">
      <c r="A71" s="77" t="s">
        <v>129</v>
      </c>
      <c r="B71" s="73" t="s">
        <v>130</v>
      </c>
      <c r="C71" s="73" t="s">
        <v>131</v>
      </c>
      <c r="D71" s="95"/>
      <c r="E71" s="95" t="s">
        <v>132</v>
      </c>
      <c r="F71" s="95"/>
      <c r="G71" s="71"/>
      <c r="H71" s="72"/>
      <c r="I71" s="137"/>
      <c r="K71" s="42"/>
    </row>
    <row r="72" spans="1:11" s="17" customFormat="1" ht="15" customHeight="1" x14ac:dyDescent="0.25">
      <c r="A72" s="95"/>
      <c r="B72" s="95"/>
      <c r="C72" s="95"/>
      <c r="D72" s="73" t="s">
        <v>133</v>
      </c>
      <c r="E72" s="95" t="s">
        <v>134</v>
      </c>
      <c r="F72" s="95"/>
      <c r="G72" s="71" t="s">
        <v>135</v>
      </c>
      <c r="H72" s="72">
        <v>24680</v>
      </c>
      <c r="I72" s="137"/>
      <c r="K72" s="42"/>
    </row>
    <row r="73" spans="1:11" s="17" customFormat="1" ht="15" customHeight="1" x14ac:dyDescent="0.25">
      <c r="A73" s="73" t="s">
        <v>136</v>
      </c>
      <c r="B73" s="73" t="s">
        <v>137</v>
      </c>
      <c r="C73" s="96" t="s">
        <v>138</v>
      </c>
      <c r="D73" s="97"/>
      <c r="E73" s="98" t="s">
        <v>139</v>
      </c>
      <c r="F73" s="70">
        <v>140</v>
      </c>
      <c r="G73" s="71"/>
      <c r="H73" s="72"/>
      <c r="I73" s="137"/>
      <c r="K73" s="42"/>
    </row>
    <row r="74" spans="1:11" s="17" customFormat="1" ht="15" customHeight="1" x14ac:dyDescent="0.25">
      <c r="A74" s="97"/>
      <c r="B74" s="97"/>
      <c r="C74" s="97"/>
      <c r="D74" s="99" t="s">
        <v>140</v>
      </c>
      <c r="E74" s="100" t="s">
        <v>141</v>
      </c>
      <c r="F74" s="70">
        <v>140</v>
      </c>
      <c r="G74" s="71" t="s">
        <v>128</v>
      </c>
      <c r="H74" s="72">
        <v>19020</v>
      </c>
      <c r="I74" s="137"/>
      <c r="K74" s="42"/>
    </row>
    <row r="75" spans="1:11" s="17" customFormat="1" ht="15" customHeight="1" x14ac:dyDescent="0.25">
      <c r="A75" s="93" t="s">
        <v>122</v>
      </c>
      <c r="B75" s="96" t="s">
        <v>142</v>
      </c>
      <c r="C75" s="101" t="s">
        <v>143</v>
      </c>
      <c r="D75" s="102"/>
      <c r="E75" s="99" t="s">
        <v>144</v>
      </c>
      <c r="F75" s="74"/>
      <c r="G75" s="71"/>
      <c r="H75" s="72"/>
      <c r="I75" s="137"/>
      <c r="K75" s="42"/>
    </row>
    <row r="76" spans="1:11" s="17" customFormat="1" ht="15" customHeight="1" x14ac:dyDescent="0.25">
      <c r="A76" s="75"/>
      <c r="B76" s="75"/>
      <c r="C76" s="75"/>
      <c r="D76" s="99" t="s">
        <v>145</v>
      </c>
      <c r="E76" s="99" t="s">
        <v>127</v>
      </c>
      <c r="F76" s="70">
        <v>75</v>
      </c>
      <c r="G76" s="71" t="s">
        <v>146</v>
      </c>
      <c r="H76" s="72">
        <v>21300</v>
      </c>
      <c r="I76" s="137"/>
      <c r="K76" s="42"/>
    </row>
    <row r="77" spans="1:11" s="17" customFormat="1" ht="15" customHeight="1" x14ac:dyDescent="0.25">
      <c r="A77" s="101" t="s">
        <v>147</v>
      </c>
      <c r="B77" s="101" t="s">
        <v>148</v>
      </c>
      <c r="C77" s="101" t="s">
        <v>149</v>
      </c>
      <c r="D77" s="103"/>
      <c r="E77" s="98" t="s">
        <v>150</v>
      </c>
      <c r="F77" s="70">
        <v>300</v>
      </c>
      <c r="G77" s="71" t="s">
        <v>151</v>
      </c>
      <c r="H77" s="72">
        <v>30000</v>
      </c>
      <c r="I77" s="137"/>
      <c r="K77" s="42"/>
    </row>
    <row r="78" spans="1:11" s="17" customFormat="1" ht="15" customHeight="1" x14ac:dyDescent="0.25">
      <c r="A78" s="101"/>
      <c r="B78" s="95"/>
      <c r="C78" s="95"/>
      <c r="D78" s="104" t="s">
        <v>152</v>
      </c>
      <c r="E78" s="98" t="s">
        <v>153</v>
      </c>
      <c r="F78" s="95"/>
      <c r="G78" s="71"/>
      <c r="H78" s="76"/>
      <c r="I78" s="137"/>
      <c r="K78" s="42"/>
    </row>
    <row r="79" spans="1:11" s="17" customFormat="1" ht="15" customHeight="1" x14ac:dyDescent="0.25">
      <c r="A79" s="96" t="s">
        <v>147</v>
      </c>
      <c r="B79" s="96" t="s">
        <v>154</v>
      </c>
      <c r="C79" s="96" t="s">
        <v>155</v>
      </c>
      <c r="D79" s="105"/>
      <c r="E79" s="100" t="s">
        <v>156</v>
      </c>
      <c r="F79" s="77"/>
      <c r="G79" s="78"/>
      <c r="H79" s="79"/>
      <c r="I79" s="137"/>
      <c r="K79" s="42"/>
    </row>
    <row r="80" spans="1:11" s="17" customFormat="1" ht="15" customHeight="1" x14ac:dyDescent="0.25">
      <c r="A80" s="80"/>
      <c r="B80" s="81"/>
      <c r="C80" s="82"/>
      <c r="D80" s="106" t="s">
        <v>157</v>
      </c>
      <c r="E80" s="100" t="s">
        <v>158</v>
      </c>
      <c r="F80" s="77">
        <v>30</v>
      </c>
      <c r="G80" s="71" t="s">
        <v>159</v>
      </c>
      <c r="H80" s="72">
        <v>50000</v>
      </c>
      <c r="I80" s="137"/>
      <c r="K80" s="42"/>
    </row>
    <row r="81" spans="1:11" s="17" customFormat="1" ht="15" customHeight="1" x14ac:dyDescent="0.25">
      <c r="A81" s="73" t="s">
        <v>136</v>
      </c>
      <c r="B81" s="107" t="s">
        <v>160</v>
      </c>
      <c r="C81" s="96" t="s">
        <v>161</v>
      </c>
      <c r="D81" s="100"/>
      <c r="E81" s="100" t="s">
        <v>162</v>
      </c>
      <c r="F81" s="70">
        <v>30</v>
      </c>
      <c r="G81" s="71"/>
      <c r="H81" s="72"/>
      <c r="I81" s="137"/>
      <c r="K81" s="42"/>
    </row>
    <row r="82" spans="1:11" s="17" customFormat="1" ht="15" customHeight="1" x14ac:dyDescent="0.25">
      <c r="A82" s="108"/>
      <c r="B82" s="97"/>
      <c r="C82" s="97"/>
      <c r="D82" s="99" t="s">
        <v>163</v>
      </c>
      <c r="E82" s="98" t="s">
        <v>134</v>
      </c>
      <c r="F82" s="70">
        <v>1</v>
      </c>
      <c r="G82" s="71" t="s">
        <v>164</v>
      </c>
      <c r="H82" s="72">
        <v>50000</v>
      </c>
      <c r="I82" s="137"/>
      <c r="K82" s="42"/>
    </row>
    <row r="83" spans="1:11" s="17" customFormat="1" ht="15" customHeight="1" x14ac:dyDescent="0.25">
      <c r="A83" s="96" t="s">
        <v>147</v>
      </c>
      <c r="B83" s="96" t="s">
        <v>165</v>
      </c>
      <c r="C83" s="96" t="s">
        <v>166</v>
      </c>
      <c r="D83" s="100"/>
      <c r="E83" s="100" t="s">
        <v>167</v>
      </c>
      <c r="F83" s="70">
        <v>34</v>
      </c>
      <c r="G83" s="83"/>
      <c r="H83" s="76"/>
      <c r="I83" s="137"/>
      <c r="K83" s="42"/>
    </row>
    <row r="84" spans="1:11" s="17" customFormat="1" ht="15" customHeight="1" x14ac:dyDescent="0.25">
      <c r="A84" s="80"/>
      <c r="B84" s="73"/>
      <c r="C84" s="73"/>
      <c r="D84" s="106" t="s">
        <v>168</v>
      </c>
      <c r="E84" s="100" t="s">
        <v>169</v>
      </c>
      <c r="F84" s="70">
        <v>11</v>
      </c>
      <c r="G84" s="71" t="s">
        <v>135</v>
      </c>
      <c r="H84" s="72">
        <v>29000</v>
      </c>
      <c r="I84" s="137"/>
      <c r="K84" s="42"/>
    </row>
    <row r="85" spans="1:11" s="17" customFormat="1" ht="15" customHeight="1" x14ac:dyDescent="0.25">
      <c r="A85" s="73" t="s">
        <v>122</v>
      </c>
      <c r="B85" s="107" t="s">
        <v>170</v>
      </c>
      <c r="C85" s="96" t="s">
        <v>171</v>
      </c>
      <c r="D85" s="100"/>
      <c r="E85" s="100" t="s">
        <v>172</v>
      </c>
      <c r="F85" s="97"/>
      <c r="G85" s="71"/>
      <c r="H85" s="72"/>
      <c r="I85" s="137"/>
      <c r="K85" s="42"/>
    </row>
    <row r="86" spans="1:11" s="17" customFormat="1" ht="15" customHeight="1" x14ac:dyDescent="0.25">
      <c r="A86" s="84"/>
      <c r="B86" s="73"/>
      <c r="C86" s="73"/>
      <c r="D86" s="106" t="s">
        <v>173</v>
      </c>
      <c r="E86" s="100" t="s">
        <v>134</v>
      </c>
      <c r="F86" s="97"/>
      <c r="G86" s="71" t="s">
        <v>164</v>
      </c>
      <c r="H86" s="72">
        <v>11410</v>
      </c>
      <c r="I86" s="137"/>
      <c r="K86" s="42"/>
    </row>
    <row r="87" spans="1:11" s="17" customFormat="1" ht="15" customHeight="1" x14ac:dyDescent="0.25">
      <c r="A87" s="73" t="s">
        <v>122</v>
      </c>
      <c r="B87" s="101" t="s">
        <v>174</v>
      </c>
      <c r="C87" s="101" t="s">
        <v>175</v>
      </c>
      <c r="D87" s="98"/>
      <c r="E87" s="98" t="s">
        <v>176</v>
      </c>
      <c r="F87" s="97"/>
      <c r="G87" s="83"/>
      <c r="H87" s="76"/>
      <c r="I87" s="137"/>
      <c r="K87" s="42"/>
    </row>
    <row r="88" spans="1:11" s="17" customFormat="1" ht="15" customHeight="1" x14ac:dyDescent="0.25">
      <c r="A88" s="95"/>
      <c r="B88" s="95"/>
      <c r="C88" s="95"/>
      <c r="D88" s="99" t="s">
        <v>177</v>
      </c>
      <c r="E88" s="98" t="s">
        <v>134</v>
      </c>
      <c r="F88" s="97"/>
      <c r="G88" s="71" t="s">
        <v>146</v>
      </c>
      <c r="H88" s="72">
        <v>74410</v>
      </c>
      <c r="I88" s="137"/>
      <c r="K88" s="42"/>
    </row>
    <row r="89" spans="1:11" s="17" customFormat="1" ht="15" customHeight="1" x14ac:dyDescent="0.25">
      <c r="A89" s="73" t="s">
        <v>147</v>
      </c>
      <c r="B89" s="96" t="s">
        <v>178</v>
      </c>
      <c r="C89" s="96" t="s">
        <v>179</v>
      </c>
      <c r="D89" s="100"/>
      <c r="E89" s="100" t="s">
        <v>180</v>
      </c>
      <c r="F89" s="70">
        <v>42</v>
      </c>
      <c r="G89" s="71"/>
      <c r="H89" s="72"/>
      <c r="I89" s="137"/>
      <c r="K89" s="42"/>
    </row>
    <row r="90" spans="1:11" s="17" customFormat="1" ht="15" customHeight="1" x14ac:dyDescent="0.25">
      <c r="A90" s="80"/>
      <c r="B90" s="80"/>
      <c r="C90" s="80"/>
      <c r="D90" s="109" t="s">
        <v>181</v>
      </c>
      <c r="E90" s="110" t="s">
        <v>182</v>
      </c>
      <c r="F90" s="85"/>
      <c r="G90" s="86" t="s">
        <v>146</v>
      </c>
      <c r="H90" s="87">
        <v>65000</v>
      </c>
      <c r="I90" s="137"/>
      <c r="K90" s="42"/>
    </row>
    <row r="91" spans="1:11" s="17" customFormat="1" ht="15" customHeight="1" x14ac:dyDescent="0.25">
      <c r="A91" s="97"/>
      <c r="B91" s="101" t="s">
        <v>183</v>
      </c>
      <c r="C91" s="101" t="s">
        <v>184</v>
      </c>
      <c r="D91" s="98"/>
      <c r="E91" s="98" t="s">
        <v>185</v>
      </c>
      <c r="F91" s="74">
        <v>110</v>
      </c>
      <c r="G91" s="71"/>
      <c r="H91" s="76"/>
      <c r="I91" s="137"/>
      <c r="K91" s="42"/>
    </row>
    <row r="92" spans="1:11" s="17" customFormat="1" ht="15" customHeight="1" x14ac:dyDescent="0.25">
      <c r="A92" s="97"/>
      <c r="B92" s="95"/>
      <c r="C92" s="95"/>
      <c r="D92" s="99" t="s">
        <v>186</v>
      </c>
      <c r="E92" s="98" t="s">
        <v>187</v>
      </c>
      <c r="F92" s="95"/>
      <c r="G92" s="71" t="s">
        <v>151</v>
      </c>
      <c r="H92" s="72">
        <v>9000</v>
      </c>
      <c r="I92" s="137"/>
      <c r="K92" s="42"/>
    </row>
    <row r="93" spans="1:11" s="17" customFormat="1" ht="15" customHeight="1" x14ac:dyDescent="0.25">
      <c r="A93" s="73" t="s">
        <v>136</v>
      </c>
      <c r="B93" s="96" t="s">
        <v>188</v>
      </c>
      <c r="C93" s="96" t="s">
        <v>189</v>
      </c>
      <c r="D93" s="100"/>
      <c r="E93" s="100" t="s">
        <v>141</v>
      </c>
      <c r="F93" s="97"/>
      <c r="G93" s="71"/>
      <c r="H93" s="72"/>
      <c r="I93" s="137"/>
      <c r="K93" s="42"/>
    </row>
    <row r="94" spans="1:11" s="17" customFormat="1" ht="15" customHeight="1" x14ac:dyDescent="0.25">
      <c r="A94" s="97"/>
      <c r="B94" s="73"/>
      <c r="C94" s="73"/>
      <c r="D94" s="106" t="s">
        <v>190</v>
      </c>
      <c r="E94" s="100" t="s">
        <v>134</v>
      </c>
      <c r="F94" s="97"/>
      <c r="G94" s="71" t="s">
        <v>128</v>
      </c>
      <c r="H94" s="72">
        <v>27000</v>
      </c>
      <c r="I94" s="137"/>
      <c r="K94" s="42"/>
    </row>
    <row r="95" spans="1:11" s="17" customFormat="1" ht="15" customHeight="1" x14ac:dyDescent="0.25">
      <c r="A95" s="111" t="s">
        <v>129</v>
      </c>
      <c r="B95" s="101" t="s">
        <v>191</v>
      </c>
      <c r="C95" s="96" t="s">
        <v>192</v>
      </c>
      <c r="D95" s="100"/>
      <c r="E95" s="100" t="s">
        <v>193</v>
      </c>
      <c r="F95" s="97"/>
      <c r="G95" s="83"/>
      <c r="H95" s="76"/>
      <c r="I95" s="137"/>
      <c r="K95" s="42"/>
    </row>
    <row r="96" spans="1:11" s="17" customFormat="1" ht="15" customHeight="1" x14ac:dyDescent="0.25">
      <c r="A96" s="112"/>
      <c r="B96" s="95"/>
      <c r="C96" s="73"/>
      <c r="D96" s="106" t="s">
        <v>194</v>
      </c>
      <c r="E96" s="100" t="s">
        <v>134</v>
      </c>
      <c r="F96" s="97"/>
      <c r="G96" s="71" t="s">
        <v>195</v>
      </c>
      <c r="H96" s="72">
        <v>52000</v>
      </c>
      <c r="I96" s="137"/>
      <c r="K96" s="42"/>
    </row>
    <row r="97" spans="1:11" s="17" customFormat="1" ht="15" customHeight="1" x14ac:dyDescent="0.25">
      <c r="A97" s="113" t="s">
        <v>122</v>
      </c>
      <c r="B97" s="114" t="s">
        <v>196</v>
      </c>
      <c r="C97" s="101" t="s">
        <v>197</v>
      </c>
      <c r="D97" s="98"/>
      <c r="E97" s="98" t="s">
        <v>198</v>
      </c>
      <c r="F97" s="97"/>
      <c r="G97" s="83"/>
      <c r="H97" s="76"/>
      <c r="I97" s="137"/>
      <c r="K97" s="42"/>
    </row>
    <row r="98" spans="1:11" s="17" customFormat="1" ht="15" customHeight="1" x14ac:dyDescent="0.25">
      <c r="A98" s="108"/>
      <c r="B98" s="95"/>
      <c r="C98" s="95"/>
      <c r="D98" s="101" t="s">
        <v>199</v>
      </c>
      <c r="E98" s="98" t="s">
        <v>200</v>
      </c>
      <c r="F98" s="70">
        <v>70</v>
      </c>
      <c r="G98" s="71" t="s">
        <v>201</v>
      </c>
      <c r="H98" s="72">
        <v>14717.25</v>
      </c>
      <c r="I98" s="137"/>
      <c r="K98" s="42"/>
    </row>
    <row r="99" spans="1:11" s="17" customFormat="1" ht="15" customHeight="1" x14ac:dyDescent="0.25">
      <c r="A99" s="113" t="s">
        <v>122</v>
      </c>
      <c r="B99" s="96" t="s">
        <v>202</v>
      </c>
      <c r="C99" s="96" t="s">
        <v>203</v>
      </c>
      <c r="D99" s="100"/>
      <c r="E99" s="100" t="s">
        <v>204</v>
      </c>
      <c r="F99" s="73"/>
      <c r="G99" s="78"/>
      <c r="H99" s="79"/>
      <c r="I99" s="137"/>
      <c r="K99" s="42"/>
    </row>
    <row r="100" spans="1:11" s="17" customFormat="1" ht="15" customHeight="1" x14ac:dyDescent="0.25">
      <c r="A100" s="97"/>
      <c r="B100" s="73"/>
      <c r="C100" s="73"/>
      <c r="D100" s="96" t="s">
        <v>205</v>
      </c>
      <c r="E100" s="100" t="s">
        <v>206</v>
      </c>
      <c r="F100" s="70">
        <v>30</v>
      </c>
      <c r="G100" s="71" t="s">
        <v>207</v>
      </c>
      <c r="H100" s="72">
        <v>21230</v>
      </c>
      <c r="I100" s="137"/>
      <c r="K100" s="42"/>
    </row>
    <row r="101" spans="1:11" s="17" customFormat="1" ht="15" customHeight="1" x14ac:dyDescent="0.25">
      <c r="A101" s="115" t="s">
        <v>16</v>
      </c>
      <c r="B101" s="97"/>
      <c r="C101" s="97"/>
      <c r="D101" s="116"/>
      <c r="E101" s="97"/>
      <c r="F101" s="97"/>
      <c r="G101" s="83"/>
      <c r="H101" s="88">
        <f>SUM(H70:H100)</f>
        <v>598767.25</v>
      </c>
      <c r="I101" s="137"/>
      <c r="K101" s="42"/>
    </row>
    <row r="102" spans="1:11" s="17" customFormat="1" ht="15" customHeight="1" x14ac:dyDescent="0.25">
      <c r="F102" s="120"/>
      <c r="G102" s="120"/>
      <c r="H102" s="120"/>
      <c r="I102" s="137"/>
      <c r="K102" s="42"/>
    </row>
  </sheetData>
  <sheetProtection formatCells="0" formatColumns="0" formatRows="0" insertColumns="0" insertRows="0" insertHyperlinks="0" deleteColumns="0" deleteRows="0" sort="0" autoFilter="0" pivotTables="0"/>
  <mergeCells count="25">
    <mergeCell ref="G40:G42"/>
    <mergeCell ref="H40:H42"/>
    <mergeCell ref="B62:G62"/>
    <mergeCell ref="K10:K12"/>
    <mergeCell ref="L10:L12"/>
    <mergeCell ref="F40:F42"/>
    <mergeCell ref="F10:F12"/>
    <mergeCell ref="G10:G12"/>
    <mergeCell ref="H10:H12"/>
    <mergeCell ref="I10:I12"/>
    <mergeCell ref="J10:J12"/>
    <mergeCell ref="B34:D34"/>
    <mergeCell ref="E10:E12"/>
    <mergeCell ref="B21:B22"/>
    <mergeCell ref="A40:A42"/>
    <mergeCell ref="B40:B42"/>
    <mergeCell ref="C40:C42"/>
    <mergeCell ref="D40:D42"/>
    <mergeCell ref="E40:E42"/>
    <mergeCell ref="A21:A22"/>
    <mergeCell ref="B4:D4"/>
    <mergeCell ref="A10:A12"/>
    <mergeCell ref="B10:B12"/>
    <mergeCell ref="C10:C12"/>
    <mergeCell ref="D10:D12"/>
  </mergeCells>
  <pageMargins left="0.19" right="0.12" top="0.75" bottom="0.46" header="0.3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 WFP - GAS</vt:lpstr>
      <vt:lpstr>WFP - GAS (2)bal &amp; adjustment</vt:lpstr>
      <vt:lpstr>'Consolidated WFP - GAS'!Print_Titles</vt:lpstr>
    </vt:vector>
  </TitlesOfParts>
  <Manager/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Arnold Sayson</dc:creator>
  <cp:keywords/>
  <dc:description/>
  <cp:lastModifiedBy>DepEd</cp:lastModifiedBy>
  <cp:lastPrinted>2021-03-08T07:13:15Z</cp:lastPrinted>
  <dcterms:created xsi:type="dcterms:W3CDTF">2012-11-22T09:26:51Z</dcterms:created>
  <dcterms:modified xsi:type="dcterms:W3CDTF">2021-10-25T06:57:32Z</dcterms:modified>
  <cp:category/>
</cp:coreProperties>
</file>